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8800" windowHeight="1233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49" i="5" l="1"/>
  <c r="AR450" i="5"/>
  <c r="AR448" i="5"/>
  <c r="AR458" i="5"/>
  <c r="AR459" i="5"/>
  <c r="AR457" i="5"/>
  <c r="AR452" i="5"/>
  <c r="AR453" i="5"/>
  <c r="AR454" i="5"/>
  <c r="AR455" i="5"/>
  <c r="AR456" i="5"/>
  <c r="AR451" i="5"/>
  <c r="AR446" i="5"/>
  <c r="AR447" i="5"/>
  <c r="AR445" i="5"/>
  <c r="AR440" i="5"/>
  <c r="AR441" i="5"/>
  <c r="AR442" i="5"/>
  <c r="AR443" i="5"/>
  <c r="AR444" i="5"/>
  <c r="AR439" i="5"/>
  <c r="AR437" i="5"/>
  <c r="AR438" i="5"/>
  <c r="AR436" i="5"/>
  <c r="AR431" i="5"/>
  <c r="AR432" i="5"/>
  <c r="AR433" i="5"/>
  <c r="AR434" i="5"/>
  <c r="AR435" i="5"/>
  <c r="AR430" i="5"/>
  <c r="AR428" i="5"/>
  <c r="AR429" i="5"/>
  <c r="AR427" i="5"/>
  <c r="AR425" i="5"/>
  <c r="AR426" i="5"/>
  <c r="AR424" i="5"/>
  <c r="AR419" i="5"/>
  <c r="AR420" i="5"/>
  <c r="AR421" i="5"/>
  <c r="AR422" i="5"/>
  <c r="AR423" i="5"/>
  <c r="AR418" i="5"/>
  <c r="AR416" i="5"/>
  <c r="AR417" i="5"/>
  <c r="AR415" i="5"/>
  <c r="AR409" i="5"/>
  <c r="AR410" i="5"/>
  <c r="AR408" i="5"/>
  <c r="AR406" i="5"/>
  <c r="AR407" i="5"/>
  <c r="AR405" i="5"/>
  <c r="AR400" i="5"/>
  <c r="AR401" i="5"/>
  <c r="AR402" i="5"/>
  <c r="AR403" i="5"/>
  <c r="AR404" i="5"/>
  <c r="AR399" i="5"/>
  <c r="AR397" i="5"/>
  <c r="AR398" i="5"/>
  <c r="AR396" i="5"/>
  <c r="AR394" i="5"/>
  <c r="AR395" i="5"/>
  <c r="AR393" i="5"/>
  <c r="AR388" i="5"/>
  <c r="AR389" i="5"/>
  <c r="AR390" i="5"/>
  <c r="AR391" i="5"/>
  <c r="AR392" i="5"/>
  <c r="AR387" i="5"/>
  <c r="AR385" i="5"/>
  <c r="AR386" i="5"/>
  <c r="AR384" i="5"/>
  <c r="AR382" i="5"/>
  <c r="AR383" i="5"/>
  <c r="AR381" i="5"/>
  <c r="AR373" i="5"/>
  <c r="AR374" i="5"/>
  <c r="AR375" i="5"/>
  <c r="AR376" i="5"/>
  <c r="AR377" i="5"/>
  <c r="AR378" i="5"/>
  <c r="AR379" i="5"/>
  <c r="AR380" i="5"/>
  <c r="AR372" i="5"/>
  <c r="AR367" i="5"/>
  <c r="AR368" i="5"/>
  <c r="AR369" i="5"/>
  <c r="AR370" i="5"/>
  <c r="AR371" i="5"/>
  <c r="AR366" i="5"/>
  <c r="AR364" i="5"/>
  <c r="AR365" i="5"/>
  <c r="AR363" i="5"/>
  <c r="AR357" i="5"/>
  <c r="AR358" i="5"/>
  <c r="AR356" i="5"/>
  <c r="AR351" i="5"/>
  <c r="AR352" i="5"/>
  <c r="AR353" i="5"/>
  <c r="AR354" i="5"/>
  <c r="AR355" i="5"/>
  <c r="AR350" i="5"/>
  <c r="AR345" i="5"/>
  <c r="AR346" i="5"/>
  <c r="AR347" i="5"/>
  <c r="AR348" i="5"/>
  <c r="AR349" i="5"/>
  <c r="AR344" i="5"/>
  <c r="AR342" i="5"/>
  <c r="AR343" i="5"/>
  <c r="AR341" i="5"/>
  <c r="AR339" i="5"/>
  <c r="AR340" i="5"/>
  <c r="AR338" i="5"/>
  <c r="AR336" i="5"/>
  <c r="AR337" i="5"/>
  <c r="AR335" i="5"/>
  <c r="AR333" i="5"/>
  <c r="AR334" i="5"/>
  <c r="AR332" i="5"/>
  <c r="AR327" i="5"/>
  <c r="AR328" i="5"/>
  <c r="AR329" i="5"/>
  <c r="AR330" i="5"/>
  <c r="AR331" i="5"/>
  <c r="AR326" i="5"/>
  <c r="AR312" i="5"/>
  <c r="AR313" i="5"/>
  <c r="AR314" i="5"/>
  <c r="AR315" i="5"/>
  <c r="AR316" i="5"/>
  <c r="AR317" i="5"/>
  <c r="AR318" i="5"/>
  <c r="AR319" i="5"/>
  <c r="AR320" i="5"/>
  <c r="AR321" i="5"/>
  <c r="AR322" i="5"/>
  <c r="AR323" i="5"/>
  <c r="AR324" i="5"/>
  <c r="AR325" i="5"/>
  <c r="AR311" i="5"/>
  <c r="AR306" i="5"/>
  <c r="AR305" i="5"/>
  <c r="AR304" i="5"/>
  <c r="AR296" i="5"/>
  <c r="AR297" i="5"/>
  <c r="AR298" i="5"/>
  <c r="AR299" i="5"/>
  <c r="AR300" i="5"/>
  <c r="AR301" i="5"/>
  <c r="AR302" i="5"/>
  <c r="AR303" i="5"/>
  <c r="AR295" i="5"/>
  <c r="AR284" i="5"/>
  <c r="AR285" i="5"/>
  <c r="AR286" i="5"/>
  <c r="AR287" i="5"/>
  <c r="AR288" i="5"/>
  <c r="AR289" i="5"/>
  <c r="AR290" i="5"/>
  <c r="AR291" i="5"/>
  <c r="AR292" i="5"/>
  <c r="AR293" i="5"/>
  <c r="AR294" i="5"/>
  <c r="AR283" i="5"/>
  <c r="AR281" i="5"/>
  <c r="AR282" i="5"/>
  <c r="AR280" i="5"/>
  <c r="AR275" i="5"/>
  <c r="AR276" i="5"/>
  <c r="AR277" i="5"/>
  <c r="AR278" i="5"/>
  <c r="AR279" i="5"/>
  <c r="AR274" i="5"/>
  <c r="AR272" i="5"/>
  <c r="AR273" i="5"/>
  <c r="AR271" i="5"/>
  <c r="AR266" i="5"/>
  <c r="AR267" i="5"/>
  <c r="AR268" i="5"/>
  <c r="AR269" i="5"/>
  <c r="AR270" i="5"/>
  <c r="AR265" i="5"/>
  <c r="AR263" i="5"/>
  <c r="AR264" i="5"/>
  <c r="AR262" i="5"/>
  <c r="AR260" i="5"/>
  <c r="AR261" i="5"/>
  <c r="AR259" i="5"/>
  <c r="AR250" i="5"/>
  <c r="AR251" i="5"/>
  <c r="AR252" i="5"/>
  <c r="AR253" i="5"/>
  <c r="AR254" i="5"/>
  <c r="AR249" i="5"/>
  <c r="AR241" i="5"/>
  <c r="AR242" i="5"/>
  <c r="AR243" i="5"/>
  <c r="AR244" i="5"/>
  <c r="AR245" i="5"/>
  <c r="AR246" i="5"/>
  <c r="AR247" i="5"/>
  <c r="AR248" i="5"/>
  <c r="AR240" i="5"/>
  <c r="AR235" i="5"/>
  <c r="AR236" i="5"/>
  <c r="AR237" i="5"/>
  <c r="AR238" i="5"/>
  <c r="AR239" i="5"/>
  <c r="AR234" i="5"/>
  <c r="AR232" i="5"/>
  <c r="AR233" i="5"/>
  <c r="AR231" i="5"/>
  <c r="AR226" i="5"/>
  <c r="AR227" i="5"/>
  <c r="AR228" i="5"/>
  <c r="AR229" i="5"/>
  <c r="AR230" i="5"/>
  <c r="AR225" i="5"/>
  <c r="AR223" i="5"/>
  <c r="AR224" i="5"/>
  <c r="AR222" i="5"/>
  <c r="AR217" i="5"/>
  <c r="AR218" i="5"/>
  <c r="AR219" i="5"/>
  <c r="AR220" i="5"/>
  <c r="AR221" i="5"/>
  <c r="AR216" i="5"/>
  <c r="AR214" i="5"/>
  <c r="AR215" i="5"/>
  <c r="AR213" i="5"/>
  <c r="AR211" i="5"/>
  <c r="AR212" i="5"/>
  <c r="AR210" i="5"/>
  <c r="AR201" i="5"/>
  <c r="AR202" i="5"/>
  <c r="AR203" i="5"/>
  <c r="AR204" i="5"/>
  <c r="AR205" i="5"/>
  <c r="AR200" i="5"/>
  <c r="AR189" i="5"/>
  <c r="AR190" i="5"/>
  <c r="AR191" i="5"/>
  <c r="AR192" i="5"/>
  <c r="AR193" i="5"/>
  <c r="AR194" i="5"/>
  <c r="AR195" i="5"/>
  <c r="AR196" i="5"/>
  <c r="AR197" i="5"/>
  <c r="AR198" i="5"/>
  <c r="AR199" i="5"/>
  <c r="AR188" i="5"/>
  <c r="AR186" i="5"/>
  <c r="AR187" i="5"/>
  <c r="AR185" i="5"/>
  <c r="AR183" i="5"/>
  <c r="AR184" i="5"/>
  <c r="AR182" i="5"/>
  <c r="AR177" i="5"/>
  <c r="AR178" i="5"/>
  <c r="AR179" i="5"/>
  <c r="AR180" i="5"/>
  <c r="AR181" i="5"/>
  <c r="AR176" i="5"/>
  <c r="AR174" i="5"/>
  <c r="AR175" i="5"/>
  <c r="AR173" i="5"/>
  <c r="AR164" i="5"/>
  <c r="AR165" i="5"/>
  <c r="AR166" i="5"/>
  <c r="AR167" i="5"/>
  <c r="AR168" i="5"/>
  <c r="AR163" i="5"/>
  <c r="AR152" i="5"/>
  <c r="AR153" i="5"/>
  <c r="AR154" i="5"/>
  <c r="AR155" i="5"/>
  <c r="AR156" i="5"/>
  <c r="AR157" i="5"/>
  <c r="AR158" i="5"/>
  <c r="AR159" i="5"/>
  <c r="AR160" i="5"/>
  <c r="AR161" i="5"/>
  <c r="AR162" i="5"/>
  <c r="AR151" i="5"/>
  <c r="AR149" i="5"/>
  <c r="AR150" i="5"/>
  <c r="AR148" i="5"/>
  <c r="AR146" i="5"/>
  <c r="AR147" i="5"/>
  <c r="AR145" i="5"/>
  <c r="AR140" i="5"/>
  <c r="AR141" i="5"/>
  <c r="AR142" i="5"/>
  <c r="AR143" i="5"/>
  <c r="AR144" i="5"/>
  <c r="AR139" i="5"/>
  <c r="AR137" i="5"/>
  <c r="AR138" i="5"/>
  <c r="AR136" i="5"/>
  <c r="AR118" i="5"/>
  <c r="AR119" i="5"/>
  <c r="AR120" i="5"/>
  <c r="AR121" i="5"/>
  <c r="AR122" i="5"/>
  <c r="AR123" i="5"/>
  <c r="AR124" i="5"/>
  <c r="AR125" i="5"/>
  <c r="AR126" i="5"/>
  <c r="AR127" i="5"/>
  <c r="AR128" i="5"/>
  <c r="AR117" i="5"/>
  <c r="AR87" i="5"/>
  <c r="AR88" i="5"/>
  <c r="AR89" i="5"/>
  <c r="AR90" i="5"/>
  <c r="AR91" i="5"/>
  <c r="AR92" i="5"/>
  <c r="AR93" i="5"/>
  <c r="AR94" i="5"/>
  <c r="AR86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Q428" i="5" l="1"/>
  <c r="AQ429" i="5"/>
  <c r="AQ431" i="5"/>
  <c r="AQ432" i="5"/>
  <c r="AQ434" i="5"/>
  <c r="AS434" i="5" s="1"/>
  <c r="AQ435" i="5"/>
  <c r="AS435" i="5" s="1"/>
  <c r="AS436" i="5"/>
  <c r="AQ437" i="5"/>
  <c r="AS437" i="5" s="1"/>
  <c r="AQ438" i="5"/>
  <c r="AS438" i="5" s="1"/>
  <c r="AS439" i="5"/>
  <c r="AQ440" i="5"/>
  <c r="AS440" i="5" s="1"/>
  <c r="AQ441" i="5"/>
  <c r="AS441" i="5" s="1"/>
  <c r="AS442" i="5"/>
  <c r="AQ443" i="5"/>
  <c r="AS443" i="5" s="1"/>
  <c r="AQ444" i="5"/>
  <c r="AS445" i="5"/>
  <c r="AQ446" i="5"/>
  <c r="AQ447" i="5"/>
  <c r="AS447" i="5" s="1"/>
  <c r="AS448" i="5"/>
  <c r="AQ449" i="5"/>
  <c r="AS449" i="5" s="1"/>
  <c r="AQ450" i="5"/>
  <c r="AS450" i="5" s="1"/>
  <c r="AS451" i="5"/>
  <c r="AQ452" i="5"/>
  <c r="AS452" i="5" s="1"/>
  <c r="AQ453" i="5"/>
  <c r="AS453" i="5" s="1"/>
  <c r="AQ454" i="5"/>
  <c r="AS454" i="5" s="1"/>
  <c r="AQ455" i="5"/>
  <c r="AS455" i="5" s="1"/>
  <c r="AQ456" i="5"/>
  <c r="AS456" i="5" s="1"/>
  <c r="AQ457" i="5"/>
  <c r="AS457" i="5" s="1"/>
  <c r="AQ458" i="5"/>
  <c r="AS458" i="5" s="1"/>
  <c r="AQ459" i="5"/>
  <c r="AS459" i="5" s="1"/>
  <c r="AS428" i="5"/>
  <c r="AS429" i="5"/>
  <c r="AS430" i="5"/>
  <c r="AS431" i="5"/>
  <c r="AS432" i="5"/>
  <c r="AS433" i="5"/>
  <c r="AS444" i="5"/>
  <c r="AS446" i="5"/>
  <c r="AQ380" i="5" l="1"/>
  <c r="AS380" i="5" s="1"/>
  <c r="AQ381" i="5"/>
  <c r="AS381" i="5" s="1"/>
  <c r="AQ382" i="5"/>
  <c r="AS382" i="5" s="1"/>
  <c r="AQ383" i="5"/>
  <c r="AS383" i="5" s="1"/>
  <c r="AQ385" i="5"/>
  <c r="AS385" i="5" s="1"/>
  <c r="AQ386" i="5"/>
  <c r="AS386" i="5" s="1"/>
  <c r="AS387" i="5"/>
  <c r="AQ388" i="5"/>
  <c r="AS388" i="5" s="1"/>
  <c r="AQ389" i="5"/>
  <c r="AS389" i="5" s="1"/>
  <c r="AS390" i="5"/>
  <c r="AQ391" i="5"/>
  <c r="AS391" i="5" s="1"/>
  <c r="AQ392" i="5"/>
  <c r="AS392" i="5" s="1"/>
  <c r="AS393" i="5"/>
  <c r="AQ394" i="5"/>
  <c r="AS394" i="5" s="1"/>
  <c r="AQ395" i="5"/>
  <c r="AS395" i="5" s="1"/>
  <c r="AS396" i="5"/>
  <c r="AQ397" i="5"/>
  <c r="AS397" i="5" s="1"/>
  <c r="AQ398" i="5"/>
  <c r="AS398" i="5" s="1"/>
  <c r="AS399" i="5"/>
  <c r="AQ400" i="5"/>
  <c r="AS400" i="5" s="1"/>
  <c r="AQ401" i="5"/>
  <c r="AS401" i="5" s="1"/>
  <c r="AQ402" i="5"/>
  <c r="AS402" i="5" s="1"/>
  <c r="AQ403" i="5"/>
  <c r="AS403" i="5" s="1"/>
  <c r="AQ404" i="5"/>
  <c r="AS404" i="5" s="1"/>
  <c r="AQ405" i="5"/>
  <c r="AS405" i="5" s="1"/>
  <c r="AQ406" i="5"/>
  <c r="AS406" i="5" s="1"/>
  <c r="AQ407" i="5"/>
  <c r="AS407" i="5" s="1"/>
  <c r="AQ408" i="5"/>
  <c r="AS408" i="5" s="1"/>
  <c r="AQ409" i="5"/>
  <c r="AS409" i="5" s="1"/>
  <c r="AQ410" i="5"/>
  <c r="AS410" i="5" s="1"/>
  <c r="AS384" i="5"/>
  <c r="AS330" i="5"/>
  <c r="AQ331" i="5"/>
  <c r="AS331" i="5" s="1"/>
  <c r="AS332" i="5"/>
  <c r="AS333" i="5"/>
  <c r="AQ334" i="5"/>
  <c r="AS334" i="5" s="1"/>
  <c r="AS335" i="5"/>
  <c r="AS336" i="5"/>
  <c r="AQ337" i="5"/>
  <c r="AS337" i="5" s="1"/>
  <c r="AS338" i="5"/>
  <c r="AS339" i="5"/>
  <c r="AQ340" i="5"/>
  <c r="AS340" i="5" s="1"/>
  <c r="AS341" i="5"/>
  <c r="AS342" i="5"/>
  <c r="AQ343" i="5"/>
  <c r="AS343" i="5" s="1"/>
  <c r="AS344" i="5"/>
  <c r="AS345" i="5"/>
  <c r="AQ346" i="5"/>
  <c r="AS346" i="5" s="1"/>
  <c r="AS347" i="5"/>
  <c r="AS348" i="5"/>
  <c r="AQ349" i="5"/>
  <c r="AS349" i="5" s="1"/>
  <c r="AQ350" i="5"/>
  <c r="AS350" i="5" s="1"/>
  <c r="AQ351" i="5"/>
  <c r="AS351" i="5" s="1"/>
  <c r="AQ352" i="5"/>
  <c r="AS352" i="5" s="1"/>
  <c r="AQ353" i="5"/>
  <c r="AS353" i="5" s="1"/>
  <c r="AQ354" i="5"/>
  <c r="AS354" i="5" s="1"/>
  <c r="AQ355" i="5"/>
  <c r="AS355" i="5" s="1"/>
  <c r="AS280" i="5"/>
  <c r="AS281" i="5"/>
  <c r="AQ282" i="5"/>
  <c r="AS282" i="5" s="1"/>
  <c r="AS283" i="5"/>
  <c r="AS284" i="5"/>
  <c r="AQ285" i="5"/>
  <c r="AS285" i="5" s="1"/>
  <c r="AS286" i="5"/>
  <c r="AS287" i="5"/>
  <c r="AQ288" i="5"/>
  <c r="AS288" i="5" s="1"/>
  <c r="AS289" i="5"/>
  <c r="AS290" i="5"/>
  <c r="AQ291" i="5"/>
  <c r="AS291" i="5" s="1"/>
  <c r="AS292" i="5"/>
  <c r="AS293" i="5"/>
  <c r="AQ294" i="5"/>
  <c r="AS294" i="5" s="1"/>
  <c r="AQ295" i="5"/>
  <c r="AS295" i="5" s="1"/>
  <c r="AQ296" i="5"/>
  <c r="AS296" i="5" s="1"/>
  <c r="AQ297" i="5"/>
  <c r="AS297" i="5" s="1"/>
  <c r="AQ298" i="5"/>
  <c r="AS298" i="5" s="1"/>
  <c r="AQ299" i="5"/>
  <c r="AS299" i="5" s="1"/>
  <c r="AQ300" i="5"/>
  <c r="AS300" i="5" s="1"/>
  <c r="AQ301" i="5"/>
  <c r="AS301" i="5" s="1"/>
  <c r="AQ302" i="5"/>
  <c r="AS302" i="5" s="1"/>
  <c r="AQ303" i="5"/>
  <c r="AS303" i="5" s="1"/>
  <c r="AQ304" i="5"/>
  <c r="AS304" i="5" s="1"/>
  <c r="AS240" i="5"/>
  <c r="AS241" i="5"/>
  <c r="AQ242" i="5"/>
  <c r="AS242" i="5" s="1"/>
  <c r="AQ243" i="5"/>
  <c r="AS243" i="5" s="1"/>
  <c r="AQ244" i="5"/>
  <c r="AS244" i="5" s="1"/>
  <c r="AQ245" i="5"/>
  <c r="AS245" i="5" s="1"/>
  <c r="AQ246" i="5"/>
  <c r="AS246" i="5" s="1"/>
  <c r="AQ247" i="5"/>
  <c r="AS247" i="5" s="1"/>
  <c r="AQ248" i="5"/>
  <c r="AS248" i="5" s="1"/>
  <c r="AQ249" i="5"/>
  <c r="AS249" i="5" s="1"/>
  <c r="AQ250" i="5"/>
  <c r="AS250" i="5" s="1"/>
  <c r="AQ251" i="5"/>
  <c r="AS251" i="5" s="1"/>
  <c r="AQ252" i="5"/>
  <c r="AS252" i="5" s="1"/>
  <c r="AQ253" i="5"/>
  <c r="AS253" i="5" s="1"/>
  <c r="AS235" i="5"/>
  <c r="AQ236" i="5"/>
  <c r="AS236" i="5" s="1"/>
  <c r="AQ237" i="5"/>
  <c r="AS237" i="5" s="1"/>
  <c r="AQ238" i="5"/>
  <c r="AS238" i="5" s="1"/>
  <c r="AQ194" i="5"/>
  <c r="AS194" i="5" s="1"/>
  <c r="AQ195" i="5"/>
  <c r="AS195" i="5" s="1"/>
  <c r="AQ196" i="5"/>
  <c r="AS196" i="5" s="1"/>
  <c r="AQ197" i="5"/>
  <c r="AS197" i="5" s="1"/>
  <c r="AQ198" i="5"/>
  <c r="AS198" i="5" s="1"/>
  <c r="AQ199" i="5"/>
  <c r="AS199" i="5" s="1"/>
  <c r="AQ200" i="5"/>
  <c r="AS200" i="5" s="1"/>
  <c r="AQ201" i="5"/>
  <c r="AS201" i="5" s="1"/>
  <c r="AQ202" i="5"/>
  <c r="AS202" i="5" s="1"/>
  <c r="AQ203" i="5"/>
  <c r="AS203" i="5" s="1"/>
  <c r="AQ204" i="5"/>
  <c r="AS204" i="5" s="1"/>
  <c r="AQ205" i="5"/>
  <c r="AS205" i="5" s="1"/>
  <c r="AS140" i="5" l="1"/>
  <c r="AQ164" i="5"/>
  <c r="AS164" i="5" s="1"/>
  <c r="AQ165" i="5"/>
  <c r="AS165" i="5" s="1"/>
  <c r="AQ166" i="5"/>
  <c r="AS166" i="5" s="1"/>
  <c r="AQ167" i="5"/>
  <c r="AS167" i="5" s="1"/>
  <c r="AQ168" i="5"/>
  <c r="AS168" i="5" s="1"/>
  <c r="AQ163" i="5"/>
  <c r="AS163" i="5" s="1"/>
  <c r="AS155" i="5"/>
  <c r="AQ156" i="5"/>
  <c r="AS156" i="5" s="1"/>
  <c r="AQ157" i="5"/>
  <c r="AS157" i="5" s="1"/>
  <c r="AQ158" i="5"/>
  <c r="AS158" i="5" s="1"/>
  <c r="AQ159" i="5"/>
  <c r="AS159" i="5" s="1"/>
  <c r="AQ160" i="5"/>
  <c r="AS160" i="5" s="1"/>
  <c r="AQ161" i="5"/>
  <c r="AS161" i="5" s="1"/>
  <c r="AQ162" i="5"/>
  <c r="AS162" i="5" s="1"/>
  <c r="AS154" i="5"/>
  <c r="AQ129" i="5"/>
  <c r="AQ130" i="5"/>
  <c r="AQ131" i="5"/>
  <c r="AR130" i="5"/>
  <c r="AR131" i="5"/>
  <c r="AR129" i="5"/>
  <c r="AR65" i="5"/>
  <c r="AR66" i="5"/>
  <c r="AR64" i="5"/>
  <c r="AR96" i="5"/>
  <c r="AR97" i="5"/>
  <c r="AR95" i="5"/>
  <c r="AQ119" i="5"/>
  <c r="AS119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25" i="5"/>
  <c r="AS125" i="5" s="1"/>
  <c r="AQ126" i="5"/>
  <c r="AS126" i="5" s="1"/>
  <c r="AR114" i="5"/>
  <c r="AR115" i="5"/>
  <c r="AR116" i="5"/>
  <c r="AR112" i="5"/>
  <c r="AR113" i="5"/>
  <c r="AR111" i="5"/>
  <c r="AR108" i="5"/>
  <c r="AR109" i="5"/>
  <c r="AR110" i="5"/>
  <c r="AR106" i="5"/>
  <c r="AR107" i="5"/>
  <c r="AR105" i="5"/>
  <c r="AR103" i="5"/>
  <c r="AR104" i="5"/>
  <c r="AR102" i="5"/>
  <c r="AQ153" i="5"/>
  <c r="AS153" i="5" s="1"/>
  <c r="AQ152" i="5"/>
  <c r="AS152" i="5" s="1"/>
  <c r="AS151" i="5"/>
  <c r="AQ150" i="5"/>
  <c r="AS150" i="5" s="1"/>
  <c r="AS149" i="5"/>
  <c r="AS148" i="5"/>
  <c r="AQ147" i="5"/>
  <c r="AS147" i="5" s="1"/>
  <c r="AS146" i="5"/>
  <c r="AS145" i="5"/>
  <c r="AQ144" i="5"/>
  <c r="AS144" i="5" s="1"/>
  <c r="AS143" i="5"/>
  <c r="AS142" i="5"/>
  <c r="AQ141" i="5"/>
  <c r="AS141" i="5" s="1"/>
  <c r="AS139" i="5"/>
  <c r="AQ138" i="5"/>
  <c r="AS138" i="5" s="1"/>
  <c r="AS137" i="5"/>
  <c r="AS136" i="5"/>
  <c r="AQ97" i="5"/>
  <c r="AQ96" i="5"/>
  <c r="AQ95" i="5"/>
  <c r="AQ94" i="5"/>
  <c r="AS94" i="5" s="1"/>
  <c r="AQ93" i="5"/>
  <c r="AS93" i="5" s="1"/>
  <c r="AQ92" i="5"/>
  <c r="AS92" i="5" s="1"/>
  <c r="AQ91" i="5"/>
  <c r="AS91" i="5" s="1"/>
  <c r="AQ90" i="5"/>
  <c r="AS90" i="5" s="1"/>
  <c r="AQ89" i="5"/>
  <c r="AS89" i="5" s="1"/>
  <c r="AQ88" i="5"/>
  <c r="AS88" i="5" s="1"/>
  <c r="AQ87" i="5"/>
  <c r="AS87" i="5" s="1"/>
  <c r="AQ86" i="5"/>
  <c r="AS86" i="5" s="1"/>
  <c r="AR85" i="5"/>
  <c r="AQ85" i="5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Q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427" i="5"/>
  <c r="AS427" i="5" s="1"/>
  <c r="AQ426" i="5"/>
  <c r="AS426" i="5" s="1"/>
  <c r="AQ425" i="5"/>
  <c r="AS425" i="5" s="1"/>
  <c r="AS424" i="5"/>
  <c r="AQ423" i="5"/>
  <c r="AS423" i="5" s="1"/>
  <c r="AQ422" i="5"/>
  <c r="AS422" i="5" s="1"/>
  <c r="AS421" i="5"/>
  <c r="AQ420" i="5"/>
  <c r="AS420" i="5" s="1"/>
  <c r="AQ419" i="5"/>
  <c r="AS419" i="5" s="1"/>
  <c r="AS418" i="5"/>
  <c r="AS417" i="5"/>
  <c r="AQ416" i="5"/>
  <c r="AS416" i="5" s="1"/>
  <c r="AS415" i="5"/>
  <c r="AQ379" i="5"/>
  <c r="AS379" i="5" s="1"/>
  <c r="AS378" i="5"/>
  <c r="AQ377" i="5"/>
  <c r="AS377" i="5" s="1"/>
  <c r="AQ376" i="5"/>
  <c r="AS376" i="5" s="1"/>
  <c r="AS375" i="5"/>
  <c r="AQ374" i="5"/>
  <c r="AS374" i="5" s="1"/>
  <c r="AQ373" i="5"/>
  <c r="AS373" i="5" s="1"/>
  <c r="AS372" i="5"/>
  <c r="AQ371" i="5"/>
  <c r="AS371" i="5" s="1"/>
  <c r="AQ370" i="5"/>
  <c r="AS370" i="5" s="1"/>
  <c r="AS369" i="5"/>
  <c r="AQ368" i="5"/>
  <c r="AS368" i="5" s="1"/>
  <c r="AQ367" i="5"/>
  <c r="AS367" i="5" s="1"/>
  <c r="AS366" i="5"/>
  <c r="AQ365" i="5"/>
  <c r="AS365" i="5" s="1"/>
  <c r="AQ364" i="5"/>
  <c r="AS364" i="5" s="1"/>
  <c r="AS363" i="5"/>
  <c r="AQ358" i="5"/>
  <c r="AS358" i="5" s="1"/>
  <c r="AQ357" i="5"/>
  <c r="AS357" i="5" s="1"/>
  <c r="AQ356" i="5"/>
  <c r="AS356" i="5" s="1"/>
  <c r="AS329" i="5"/>
  <c r="AQ328" i="5"/>
  <c r="AS328" i="5" s="1"/>
  <c r="AS327" i="5"/>
  <c r="AS326" i="5"/>
  <c r="AQ325" i="5"/>
  <c r="AS325" i="5" s="1"/>
  <c r="AS324" i="5"/>
  <c r="AS323" i="5"/>
  <c r="AQ322" i="5"/>
  <c r="AS322" i="5" s="1"/>
  <c r="AS321" i="5"/>
  <c r="AS320" i="5"/>
  <c r="AQ319" i="5"/>
  <c r="AS319" i="5" s="1"/>
  <c r="AS318" i="5"/>
  <c r="AS317" i="5"/>
  <c r="AQ316" i="5"/>
  <c r="AS316" i="5" s="1"/>
  <c r="AQ315" i="5"/>
  <c r="AS315" i="5" s="1"/>
  <c r="AQ314" i="5"/>
  <c r="AS314" i="5" s="1"/>
  <c r="AQ313" i="5"/>
  <c r="AS313" i="5" s="1"/>
  <c r="AS312" i="5"/>
  <c r="AS311" i="5"/>
  <c r="AQ306" i="5"/>
  <c r="AS306" i="5" s="1"/>
  <c r="AQ305" i="5"/>
  <c r="AS305" i="5" s="1"/>
  <c r="AQ279" i="5"/>
  <c r="AS279" i="5" s="1"/>
  <c r="AS278" i="5"/>
  <c r="AS277" i="5"/>
  <c r="AQ276" i="5"/>
  <c r="AS276" i="5" s="1"/>
  <c r="AS275" i="5"/>
  <c r="AS274" i="5"/>
  <c r="AQ273" i="5"/>
  <c r="AS273" i="5" s="1"/>
  <c r="AS272" i="5"/>
  <c r="AS271" i="5"/>
  <c r="AQ270" i="5"/>
  <c r="AS270" i="5" s="1"/>
  <c r="AS269" i="5"/>
  <c r="AS268" i="5"/>
  <c r="AQ267" i="5"/>
  <c r="AS267" i="5" s="1"/>
  <c r="AS266" i="5"/>
  <c r="AS265" i="5"/>
  <c r="AQ264" i="5"/>
  <c r="AS264" i="5" s="1"/>
  <c r="AS263" i="5"/>
  <c r="AS262" i="5"/>
  <c r="AS261" i="5"/>
  <c r="AS260" i="5"/>
  <c r="AS259" i="5"/>
  <c r="AQ254" i="5"/>
  <c r="AS254" i="5" s="1"/>
  <c r="AQ239" i="5"/>
  <c r="AS239" i="5" s="1"/>
  <c r="AS234" i="5"/>
  <c r="AQ233" i="5"/>
  <c r="AS233" i="5" s="1"/>
  <c r="AS232" i="5"/>
  <c r="AS231" i="5"/>
  <c r="AQ230" i="5"/>
  <c r="AS230" i="5" s="1"/>
  <c r="AS229" i="5"/>
  <c r="AQ228" i="5"/>
  <c r="AS228" i="5" s="1"/>
  <c r="AQ227" i="5"/>
  <c r="AS227" i="5" s="1"/>
  <c r="AS226" i="5"/>
  <c r="AS225" i="5"/>
  <c r="AQ224" i="5"/>
  <c r="AS224" i="5" s="1"/>
  <c r="AS223" i="5"/>
  <c r="AS222" i="5"/>
  <c r="AQ221" i="5"/>
  <c r="AS221" i="5" s="1"/>
  <c r="AS220" i="5"/>
  <c r="AS219" i="5"/>
  <c r="AQ218" i="5"/>
  <c r="AS218" i="5" s="1"/>
  <c r="AS217" i="5"/>
  <c r="AS216" i="5"/>
  <c r="AQ215" i="5"/>
  <c r="AS215" i="5" s="1"/>
  <c r="AS214" i="5"/>
  <c r="AS213" i="5"/>
  <c r="AQ212" i="5"/>
  <c r="AS212" i="5" s="1"/>
  <c r="AS211" i="5"/>
  <c r="AS210" i="5"/>
  <c r="AQ193" i="5"/>
  <c r="AS193" i="5" s="1"/>
  <c r="AS192" i="5"/>
  <c r="AS191" i="5"/>
  <c r="AQ190" i="5"/>
  <c r="AS190" i="5" s="1"/>
  <c r="AS189" i="5"/>
  <c r="AQ188" i="5"/>
  <c r="AS188" i="5" s="1"/>
  <c r="AQ187" i="5"/>
  <c r="AS187" i="5" s="1"/>
  <c r="AS186" i="5"/>
  <c r="AS185" i="5"/>
  <c r="AQ184" i="5"/>
  <c r="AS184" i="5" s="1"/>
  <c r="AS183" i="5"/>
  <c r="AS182" i="5"/>
  <c r="AQ181" i="5"/>
  <c r="AS181" i="5" s="1"/>
  <c r="AS180" i="5"/>
  <c r="AS179" i="5"/>
  <c r="AQ178" i="5"/>
  <c r="AS178" i="5" s="1"/>
  <c r="AQ177" i="5"/>
  <c r="AS177" i="5" s="1"/>
  <c r="AQ176" i="5"/>
  <c r="AS176" i="5" s="1"/>
  <c r="AQ175" i="5"/>
  <c r="AS175" i="5" s="1"/>
  <c r="AS174" i="5"/>
  <c r="AS173" i="5"/>
  <c r="AQ128" i="5"/>
  <c r="AS128" i="5" s="1"/>
  <c r="AQ127" i="5"/>
  <c r="AS127" i="5" s="1"/>
  <c r="AQ118" i="5"/>
  <c r="AS118" i="5" s="1"/>
  <c r="AQ117" i="5"/>
  <c r="AS117" i="5" s="1"/>
  <c r="AQ116" i="5"/>
  <c r="AQ113" i="5"/>
  <c r="AQ112" i="5"/>
  <c r="AQ111" i="5"/>
  <c r="AQ110" i="5"/>
  <c r="AQ107" i="5"/>
  <c r="AQ104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29" i="5" l="1"/>
  <c r="AS131" i="5"/>
  <c r="AS130" i="5"/>
  <c r="AS108" i="5"/>
  <c r="AS114" i="5"/>
  <c r="AS12" i="5"/>
  <c r="AS20" i="5"/>
  <c r="AS75" i="5"/>
  <c r="AS83" i="5"/>
  <c r="AS19" i="5"/>
  <c r="AS103" i="5"/>
  <c r="AS76" i="5"/>
  <c r="AS84" i="5"/>
  <c r="AS107" i="5"/>
  <c r="AS17" i="5"/>
  <c r="AS78" i="5"/>
  <c r="AS72" i="5"/>
  <c r="AS23" i="5"/>
  <c r="AS105" i="5"/>
  <c r="AS104" i="5"/>
  <c r="AS102" i="5"/>
  <c r="AS109" i="5"/>
  <c r="AS77" i="5"/>
  <c r="AS85" i="5"/>
  <c r="AS110" i="5"/>
  <c r="AS116" i="5"/>
  <c r="AS21" i="5"/>
  <c r="AS97" i="5"/>
  <c r="AS79" i="5"/>
  <c r="AS73" i="5"/>
  <c r="AS74" i="5"/>
  <c r="AS82" i="5"/>
  <c r="AS18" i="5"/>
  <c r="AS111" i="5"/>
  <c r="AS64" i="5"/>
  <c r="AS50" i="5"/>
  <c r="AS106" i="5"/>
  <c r="AS112" i="5"/>
  <c r="AS45" i="5"/>
  <c r="AS96" i="5"/>
  <c r="AS115" i="5"/>
  <c r="AS113" i="5"/>
  <c r="AS95" i="5"/>
  <c r="AS80" i="5"/>
  <c r="AS14" i="5"/>
  <c r="AS22" i="5"/>
  <c r="AS81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<sst xmlns="http://schemas.openxmlformats.org/spreadsheetml/2006/main" count="1293" uniqueCount="395">
  <si>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</si>
  <si>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</si>
  <si>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</si>
  <si>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</si>
  <si>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</si>
  <si>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</si>
  <si>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</si>
  <si>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</si>
  <si>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</si>
  <si>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</si>
  <si>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</si>
  <si>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</si>
  <si>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</si>
  <si>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</si>
  <si>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</si>
  <si>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</si>
  <si>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</si>
  <si>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</si>
  <si>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</si>
  <si>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</si>
  <si>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</si>
  <si>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</si>
  <si>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</si>
  <si>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</si>
  <si>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</si>
  <si>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</si>
  <si>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</si>
  <si>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</si>
  <si>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</si>
  <si>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</si>
  <si>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</si>
  <si>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</si>
  <si>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</si>
  <si>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</si>
  <si>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</si>
  <si>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</si>
  <si>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</si>
  <si>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</si>
  <si>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</si>
  <si>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</si>
  <si>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</si>
  <si>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</si>
  <si>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</si>
  <si>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</si>
  <si>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</si>
  <si>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</si>
  <si>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</si>
  <si>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</si>
  <si>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</si>
  <si>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</si>
  <si>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</si>
  <si>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</si>
  <si>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</si>
  <si>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</si>
  <si>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</si>
  <si>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</si>
  <si>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</si>
  <si>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</si>
  <si>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</si>
  <si>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</si>
  <si>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</si>
  <si>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</si>
  <si>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</si>
  <si>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</si>
  <si>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</si>
  <si>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</si>
  <si>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</si>
  <si>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</si>
  <si>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</si>
  <si>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</si>
  <si>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</si>
  <si>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</si>
  <si>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</si>
  <si>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</si>
  <si>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</si>
  <si>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</si>
  <si>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</si>
  <si>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</si>
  <si>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</si>
  <si>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</si>
  <si>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</si>
  <si>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</si>
  <si>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</si>
  <si>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</si>
  <si>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</si>
  <si>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</si>
  <si>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</si>
  <si>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</si>
  <si>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Алгебра и начала математического анализа</t>
  </si>
  <si>
    <t>Индивидуальный проект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</si>
  <si>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</si>
  <si>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</si>
  <si>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</si>
  <si>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</si>
  <si>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</si>
  <si>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</si>
  <si>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</si>
  <si>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</si>
  <si>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</si>
  <si>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</si>
  <si>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</si>
  <si>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</si>
  <si>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</si>
  <si>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</si>
  <si>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</si>
  <si>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с. Кошуки</t>
  </si>
  <si>
    <t>МКОУ СО школа с.Кошуки</t>
  </si>
  <si>
    <t>1у</t>
  </si>
  <si>
    <t>2у</t>
  </si>
  <si>
    <t>3у</t>
  </si>
  <si>
    <t>4у</t>
  </si>
  <si>
    <t>5у</t>
  </si>
  <si>
    <t>6у</t>
  </si>
  <si>
    <t>7у</t>
  </si>
  <si>
    <t>8у</t>
  </si>
  <si>
    <t>9у</t>
  </si>
  <si>
    <t>21.10 к/р</t>
  </si>
  <si>
    <t>24.11 к/р</t>
  </si>
  <si>
    <t>29.12 к/р</t>
  </si>
  <si>
    <t>12.09. к/р</t>
  </si>
  <si>
    <t>20.10 к/р</t>
  </si>
  <si>
    <t>29.09 к/р</t>
  </si>
  <si>
    <t>26.09 к/р</t>
  </si>
  <si>
    <t>14.10 к/р</t>
  </si>
  <si>
    <t>15.10 к/р</t>
  </si>
  <si>
    <t>23.12 к/р</t>
  </si>
  <si>
    <t>22.12 к/р</t>
  </si>
  <si>
    <t>9.09 к/р</t>
  </si>
  <si>
    <t>10.09 к/р</t>
  </si>
  <si>
    <t>5.11 к/р</t>
  </si>
  <si>
    <t>6.11 к/р</t>
  </si>
  <si>
    <t>25.11 к/р</t>
  </si>
  <si>
    <t>26.11 к/р</t>
  </si>
  <si>
    <t>30.12 к/р</t>
  </si>
  <si>
    <t>1.10 к/р</t>
  </si>
  <si>
    <t>3.10 к/р</t>
  </si>
  <si>
    <t>12.09 к/р</t>
  </si>
  <si>
    <t>11.09 к/р</t>
  </si>
  <si>
    <t>23.10 к/р</t>
  </si>
  <si>
    <t>22.10 к/р</t>
  </si>
  <si>
    <t>4.12 к/р</t>
  </si>
  <si>
    <t>30.09 к/р</t>
  </si>
  <si>
    <t>21.11 к/р</t>
  </si>
  <si>
    <t>19.12 к/р</t>
  </si>
  <si>
    <t>18.12 к/р</t>
  </si>
  <si>
    <t>16.10 к/р</t>
  </si>
  <si>
    <t>16.12 к/р</t>
  </si>
  <si>
    <t>17.12 к/р</t>
  </si>
  <si>
    <t>39.12 к/р</t>
  </si>
  <si>
    <t>17.09 к/р</t>
  </si>
  <si>
    <t>10.09 к/р.</t>
  </si>
  <si>
    <t>8.10 к/р</t>
  </si>
  <si>
    <t>7.10 к/р</t>
  </si>
  <si>
    <t>23.09 к/р</t>
  </si>
  <si>
    <t>17.11 к/р</t>
  </si>
  <si>
    <t>10.09 к/д</t>
  </si>
  <si>
    <t>3.10 к/д</t>
  </si>
  <si>
    <t>3.1 к/д</t>
  </si>
  <si>
    <t>23.10 к/д</t>
  </si>
  <si>
    <t>28.11 к/д</t>
  </si>
  <si>
    <t>16.12 к/д</t>
  </si>
  <si>
    <t>11.09 к/д</t>
  </si>
  <si>
    <t>17.11 к/д</t>
  </si>
  <si>
    <t>26.12 к/д</t>
  </si>
  <si>
    <t>9.09 к/д</t>
  </si>
  <si>
    <t>2.10 к/д</t>
  </si>
  <si>
    <t>17.10 к/д</t>
  </si>
  <si>
    <t>10.09 к/д10.09 к/д</t>
  </si>
  <si>
    <t>25.12 к/д</t>
  </si>
  <si>
    <t>19.09 к/р</t>
  </si>
  <si>
    <t>5.12 к/р</t>
  </si>
  <si>
    <t>1.12 к/р</t>
  </si>
  <si>
    <t>30.12. к/р</t>
  </si>
  <si>
    <t>3.12 к/р</t>
  </si>
  <si>
    <t>11.12 к/р</t>
  </si>
  <si>
    <t>12.12 к/р</t>
  </si>
  <si>
    <t>17.10 к/р</t>
  </si>
  <si>
    <t>26.12 к/р</t>
  </si>
  <si>
    <t>13.10 к/р</t>
  </si>
  <si>
    <t>25.12 к/р</t>
  </si>
  <si>
    <t>24.10 к/р</t>
  </si>
  <si>
    <t>15.12 к/р</t>
  </si>
  <si>
    <t>10.10 к/р</t>
  </si>
  <si>
    <t>28.11 к/р</t>
  </si>
  <si>
    <t>22.09 к/р</t>
  </si>
  <si>
    <t>12.11 к/р</t>
  </si>
  <si>
    <t>14.11 к/р</t>
  </si>
  <si>
    <t>14.9 к/р</t>
  </si>
  <si>
    <t>15.09 к/р</t>
  </si>
  <si>
    <t>6.10 к/р</t>
  </si>
  <si>
    <t>24.09 к/р</t>
  </si>
  <si>
    <t>13.09 к/р</t>
  </si>
  <si>
    <t>16. 10 к/р</t>
  </si>
  <si>
    <t>9.12 к/р</t>
  </si>
  <si>
    <t>26.10 к/р</t>
  </si>
  <si>
    <t>10.11 к/р</t>
  </si>
  <si>
    <t>14.12 к/р</t>
  </si>
  <si>
    <t>10.12 к/р</t>
  </si>
  <si>
    <t>8.12 к/р</t>
  </si>
  <si>
    <t>20.11 к/р</t>
  </si>
  <si>
    <t>9.10 к/р</t>
  </si>
  <si>
    <t>28.12 к/р</t>
  </si>
  <si>
    <t xml:space="preserve"> </t>
  </si>
  <si>
    <t>11.11 к/р</t>
  </si>
  <si>
    <t>2.10 к/р</t>
  </si>
  <si>
    <t xml:space="preserve">5.11 к/р </t>
  </si>
  <si>
    <t>24.12 к/р</t>
  </si>
  <si>
    <t>27.11 к/р</t>
  </si>
  <si>
    <t>25.09 к/р</t>
  </si>
  <si>
    <t>7.10к/р</t>
  </si>
  <si>
    <t>6.10 к/р 7.10 к/р</t>
  </si>
  <si>
    <t xml:space="preserve">13.11 к/р </t>
  </si>
  <si>
    <t>8.09 к/р</t>
  </si>
  <si>
    <t>2.12 к/р</t>
  </si>
  <si>
    <t>05.09.2025г.</t>
  </si>
  <si>
    <t xml:space="preserve"> к/р</t>
  </si>
  <si>
    <t>16.09 к/р</t>
  </si>
  <si>
    <t>185/1</t>
  </si>
  <si>
    <t xml:space="preserve"> №_185/1___</t>
  </si>
  <si>
    <t>3.12 ИС</t>
  </si>
  <si>
    <t>к/р 25.03</t>
  </si>
  <si>
    <t>к/р 23.03</t>
  </si>
  <si>
    <t>к/р 4.02</t>
  </si>
  <si>
    <t>к/р 3.03</t>
  </si>
  <si>
    <t>к/р 11.02</t>
  </si>
  <si>
    <t>к/р 30.04</t>
  </si>
  <si>
    <t>к/р 19.05</t>
  </si>
  <si>
    <t>к/р 29.04</t>
  </si>
  <si>
    <t>к/р 26.05</t>
  </si>
  <si>
    <t>к/р 10.02</t>
  </si>
  <si>
    <t>к/р 10.03</t>
  </si>
  <si>
    <t>к/р 16.04</t>
  </si>
  <si>
    <t>к/р 7.04</t>
  </si>
  <si>
    <t>к/р 21.05</t>
  </si>
  <si>
    <t>к/р 15.04</t>
  </si>
  <si>
    <t>к/р 13.05</t>
  </si>
  <si>
    <t>№255</t>
  </si>
  <si>
    <t>2 полугодие</t>
  </si>
  <si>
    <t>22.01 к/д</t>
  </si>
  <si>
    <t>к/д 27.01</t>
  </si>
  <si>
    <t>к/д 12.02</t>
  </si>
  <si>
    <t>к/д 2.03</t>
  </si>
  <si>
    <t>к/д 19.03</t>
  </si>
  <si>
    <t>к/д 16.04</t>
  </si>
  <si>
    <t>к/д 14.05</t>
  </si>
  <si>
    <t>03.02 к/д</t>
  </si>
  <si>
    <t>16.02 к/р</t>
  </si>
  <si>
    <t>02.03 к/д</t>
  </si>
  <si>
    <t>17.03 к/д</t>
  </si>
  <si>
    <t>06.04 к/д</t>
  </si>
  <si>
    <t>18.05 к/д</t>
  </si>
  <si>
    <t>29.01 к/д</t>
  </si>
  <si>
    <t>16.02 к/д</t>
  </si>
  <si>
    <t>26.02 к/р</t>
  </si>
  <si>
    <t>13.04 к/р</t>
  </si>
  <si>
    <t>29.04 к/д</t>
  </si>
  <si>
    <t>18.05 к/р</t>
  </si>
  <si>
    <t>20.01 к/д</t>
  </si>
  <si>
    <t>16.03 к/д</t>
  </si>
  <si>
    <t>11.05 к/д</t>
  </si>
  <si>
    <t>27.02 к/р</t>
  </si>
  <si>
    <t>13.04 к/д</t>
  </si>
  <si>
    <t>15.05 к/д</t>
  </si>
  <si>
    <t>13.02 к/д</t>
  </si>
  <si>
    <t>24.03 к/д</t>
  </si>
  <si>
    <t>25.05 к/д</t>
  </si>
  <si>
    <t>12.01 к/р</t>
  </si>
  <si>
    <t>17.02 к/р</t>
  </si>
  <si>
    <t>15.01 к/р</t>
  </si>
  <si>
    <t>03.03 к/р</t>
  </si>
  <si>
    <t>06.04 к/р</t>
  </si>
  <si>
    <t>22.05 к/р</t>
  </si>
  <si>
    <t>21.01 к/р</t>
  </si>
  <si>
    <t>30.04 к/р</t>
  </si>
  <si>
    <t>03.02 к/р</t>
  </si>
  <si>
    <t>10.03 к/р</t>
  </si>
  <si>
    <t>21.02 к/р</t>
  </si>
  <si>
    <t>28.04 к/р</t>
  </si>
  <si>
    <t>21.04 к/р</t>
  </si>
  <si>
    <t>19.05 к/р</t>
  </si>
  <si>
    <t>21.04 ВПР</t>
  </si>
  <si>
    <t xml:space="preserve">24.04 ВПР </t>
  </si>
  <si>
    <t>24.04ВПР</t>
  </si>
  <si>
    <t>05.05 ВПР</t>
  </si>
  <si>
    <t>Иностранный язык (английский)</t>
  </si>
  <si>
    <t>27.04 ВПР</t>
  </si>
  <si>
    <t>22.04 ВПР</t>
  </si>
  <si>
    <t>06.05 ВПР</t>
  </si>
  <si>
    <t>12.05 ВПР</t>
  </si>
  <si>
    <t>12.05ВПР</t>
  </si>
  <si>
    <t>28.04 ВПР</t>
  </si>
  <si>
    <t>30.04 ВПР</t>
  </si>
  <si>
    <t>07.05 ВПР</t>
  </si>
  <si>
    <t>13.05 ВПР</t>
  </si>
  <si>
    <t>14.05 ВПР</t>
  </si>
  <si>
    <t>23.04 ВПР</t>
  </si>
  <si>
    <t>29.04 ВПР</t>
  </si>
  <si>
    <t>15.05 ВПР</t>
  </si>
  <si>
    <t>18.05 ВПРП</t>
  </si>
  <si>
    <t>18.5 ВПР</t>
  </si>
  <si>
    <t>18.05 ВПР</t>
  </si>
  <si>
    <t>26.05 к/р</t>
  </si>
  <si>
    <t>24.03 к/р</t>
  </si>
  <si>
    <t>23.03 к/р</t>
  </si>
  <si>
    <t>25.05 к/р</t>
  </si>
  <si>
    <t>26.05/к/р</t>
  </si>
  <si>
    <t>19.01 к/р</t>
  </si>
  <si>
    <t>06.02 к/р</t>
  </si>
  <si>
    <t>20.03 к/р</t>
  </si>
  <si>
    <t>11.05 к/р</t>
  </si>
  <si>
    <t>09.02 к/р</t>
  </si>
  <si>
    <t>12.03 к/р</t>
  </si>
  <si>
    <t>09.04 к/р</t>
  </si>
  <si>
    <t>21.05 к/р</t>
  </si>
  <si>
    <t>30.01 к/р</t>
  </si>
  <si>
    <t>06.03 к/р</t>
  </si>
  <si>
    <t>24.04 к/р</t>
  </si>
  <si>
    <t xml:space="preserve">22.05 к/р </t>
  </si>
  <si>
    <t>02.03 к/р</t>
  </si>
  <si>
    <t>16.03 к/р</t>
  </si>
  <si>
    <t>27.03. к/р</t>
  </si>
  <si>
    <t>04.03 к/р</t>
  </si>
  <si>
    <t>19.03 к/р</t>
  </si>
  <si>
    <t>22.04 к/р</t>
  </si>
  <si>
    <t>20.05 к/р</t>
  </si>
  <si>
    <t>04.02 к/р</t>
  </si>
  <si>
    <t>3а</t>
  </si>
  <si>
    <t>12.01 к/д</t>
  </si>
  <si>
    <t>11.02 к/д</t>
  </si>
  <si>
    <t>12.02 к/р</t>
  </si>
  <si>
    <t>15.04 к/р</t>
  </si>
  <si>
    <t>14.05 к/р</t>
  </si>
  <si>
    <t>09.03 к/д</t>
  </si>
  <si>
    <t>08.05 к/д</t>
  </si>
  <si>
    <t>21.05 к/д</t>
  </si>
  <si>
    <t>28.01 к/р</t>
  </si>
  <si>
    <t>16.04 к/р</t>
  </si>
  <si>
    <t>06.02 к/д</t>
  </si>
  <si>
    <t>07.05 к/р</t>
  </si>
  <si>
    <t>23.01 к/р</t>
  </si>
  <si>
    <t>22.01 к/р</t>
  </si>
  <si>
    <t>12.03 к/д</t>
  </si>
  <si>
    <t>17.04 к/р</t>
  </si>
  <si>
    <t>15.05. к/р</t>
  </si>
  <si>
    <t>29.01 к/р</t>
  </si>
  <si>
    <t>14.01 к/р</t>
  </si>
  <si>
    <t>18.02 к/р</t>
  </si>
  <si>
    <t>26.01 к/р</t>
  </si>
  <si>
    <t>22.03 к/р</t>
  </si>
  <si>
    <t>18.04 к/р</t>
  </si>
  <si>
    <t>15.05 к/р</t>
  </si>
  <si>
    <t>12.02 к/д</t>
  </si>
  <si>
    <t>20.03 к/д</t>
  </si>
  <si>
    <t>22.05 к/д</t>
  </si>
  <si>
    <t>14.04 к/р</t>
  </si>
  <si>
    <t>10.02 к/р</t>
  </si>
  <si>
    <t>08.04 к/р</t>
  </si>
  <si>
    <t>24.02 к/р</t>
  </si>
  <si>
    <t>11.2 к/р</t>
  </si>
  <si>
    <t>31.01 к/р</t>
  </si>
  <si>
    <t>11.03 к/р</t>
  </si>
  <si>
    <t>20.03 к/ р</t>
  </si>
  <si>
    <t>06.05 к/р</t>
  </si>
  <si>
    <t>08.05 к/р</t>
  </si>
  <si>
    <t>11.02 ус. Собес</t>
  </si>
  <si>
    <t>16.01 РТ</t>
  </si>
  <si>
    <t>27.07 к/р</t>
  </si>
  <si>
    <t>17.03 к/р</t>
  </si>
  <si>
    <t>7.05 к/р</t>
  </si>
  <si>
    <t>23.04 к/р</t>
  </si>
  <si>
    <t>13.05 к/р</t>
  </si>
  <si>
    <t xml:space="preserve">26.01 к/р </t>
  </si>
  <si>
    <t>29.04 к/р</t>
  </si>
  <si>
    <t>02.02 к/р</t>
  </si>
  <si>
    <t>27.04 к/р</t>
  </si>
  <si>
    <t>04.02 ИС</t>
  </si>
  <si>
    <t>11.02 к/р</t>
  </si>
  <si>
    <t xml:space="preserve">30.01 к/р </t>
  </si>
  <si>
    <t>26.04 к/р</t>
  </si>
  <si>
    <t>20.01 к/р</t>
  </si>
  <si>
    <t>13.03 к/р</t>
  </si>
  <si>
    <t>17.01 к/р</t>
  </si>
  <si>
    <t>05.02 к/р</t>
  </si>
  <si>
    <t>17 03 к/р</t>
  </si>
  <si>
    <t>04.05 к/р</t>
  </si>
  <si>
    <t>19.02 к/р</t>
  </si>
  <si>
    <t>16.01 к/р</t>
  </si>
  <si>
    <t>13.01 к/р</t>
  </si>
  <si>
    <t>27.01 к/р</t>
  </si>
  <si>
    <t>10.04 к/р</t>
  </si>
  <si>
    <t>20.04 к/р</t>
  </si>
  <si>
    <t xml:space="preserve">26.02 к/р </t>
  </si>
  <si>
    <t>24.04 ВПР</t>
  </si>
  <si>
    <t>12.05 к/р</t>
  </si>
  <si>
    <t>27.03 к/р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</si>
</sst>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2" fillId="4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16" fontId="2" fillId="4" borderId="0" xfId="0" applyNumberFormat="1" applyFont="1" applyFill="1"/>
    <xf numFmtId="0" fontId="7" fillId="4" borderId="0" xfId="0" applyFont="1" applyFill="1" applyAlignment="1">
      <alignment wrapText="1"/>
    </xf>
    <xf numFmtId="16" fontId="4" fillId="4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4" fillId="10" borderId="1" xfId="0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14" fontId="2" fillId="0" borderId="1" xfId="0" applyNumberFormat="1" applyFont="1" applyBorder="1"/>
    <xf numFmtId="0" fontId="2" fillId="4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16" fontId="2" fillId="4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.75" x14ac:dyDescent="0.25">
      <c r="A2" s="12"/>
    </row>
    <row r="3" spans="1:1" ht="138.75" customHeight="1" x14ac:dyDescent="0.25">
      <c r="A3" s="13" t="s">
        <v>102</v>
      </c>
    </row>
    <row r="4" spans="1:1" ht="262.5" x14ac:dyDescent="0.25">
      <c r="A4" s="18" t="s">
        <v>92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75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76</v>
      </c>
    </row>
    <row r="12" spans="1:1" s="16" customFormat="1" ht="18.75" x14ac:dyDescent="0.25">
      <c r="A12" s="15" t="s">
        <v>96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69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63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90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70</v>
      </c>
    </row>
    <row r="21" spans="1:1" s="16" customFormat="1" ht="37.5" x14ac:dyDescent="0.25">
      <c r="A21" s="15" t="s">
        <v>104</v>
      </c>
    </row>
    <row r="22" spans="1:1" s="16" customFormat="1" ht="18" x14ac:dyDescent="0.25">
      <c r="A22" s="15"/>
    </row>
    <row r="23" spans="1:1" s="16" customFormat="1" ht="150" x14ac:dyDescent="0.25">
      <c r="A23" s="17" t="s">
        <v>103</v>
      </c>
    </row>
    <row r="24" spans="1:1" s="16" customFormat="1" ht="37.5" x14ac:dyDescent="0.25">
      <c r="A24" s="31" t="s">
        <v>72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1" t="s">
        <v>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60"/>
  <sheetViews>
    <sheetView tabSelected="1" view="pageBreakPreview" topLeftCell="B307" zoomScale="110" zoomScaleNormal="85" zoomScaleSheetLayoutView="110" workbookViewId="0">
      <selection activeCell="AJ446" sqref="AJ446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79" customFormat="1" ht="63" customHeight="1" x14ac:dyDescent="0.25">
      <c r="A1" s="29" t="s">
        <v>95</v>
      </c>
      <c r="B1" s="29"/>
      <c r="C1" s="29" t="s">
        <v>214</v>
      </c>
      <c r="D1" s="29"/>
      <c r="E1" s="29" t="s">
        <v>218</v>
      </c>
      <c r="F1" s="29"/>
      <c r="G1" s="87"/>
      <c r="H1" s="29"/>
      <c r="L1" s="89" t="s">
        <v>39</v>
      </c>
      <c r="AC1" s="80"/>
      <c r="AD1" s="80"/>
      <c r="AL1" s="80"/>
      <c r="AM1" s="80"/>
      <c r="AN1" s="80"/>
      <c r="AO1" s="80"/>
      <c r="AP1" s="80"/>
      <c r="AQ1" s="80"/>
      <c r="AR1" s="80"/>
      <c r="AS1" s="80"/>
    </row>
    <row r="2" spans="1:48" ht="21.75" customHeight="1" x14ac:dyDescent="0.4">
      <c r="A2" s="30" t="s">
        <v>56</v>
      </c>
      <c r="B2" s="28" t="s">
        <v>105</v>
      </c>
      <c r="C2" s="90"/>
      <c r="D2" s="83"/>
      <c r="F2" s="87"/>
      <c r="G2" s="88" t="s">
        <v>93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7"/>
      <c r="AM2" s="57"/>
      <c r="AN2" s="57"/>
      <c r="AO2" s="64"/>
      <c r="AP2" s="64"/>
      <c r="AQ2" s="64"/>
      <c r="AR2" s="64"/>
      <c r="AS2" s="64"/>
      <c r="AT2" s="33"/>
      <c r="AU2" s="33"/>
      <c r="AV2" s="33"/>
    </row>
    <row r="3" spans="1:48" ht="40.5" customHeight="1" x14ac:dyDescent="0.25">
      <c r="A3" s="30" t="s">
        <v>65</v>
      </c>
      <c r="B3" s="49" t="s">
        <v>106</v>
      </c>
      <c r="C3" s="33"/>
      <c r="D3" s="83"/>
      <c r="E3" s="32"/>
      <c r="F3" s="32"/>
      <c r="G3" s="170" t="s">
        <v>91</v>
      </c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2"/>
      <c r="X3" s="175" t="s">
        <v>62</v>
      </c>
      <c r="Y3" s="176"/>
      <c r="Z3" s="176"/>
      <c r="AA3" s="176"/>
      <c r="AB3" s="177"/>
      <c r="AC3" s="144" t="s">
        <v>78</v>
      </c>
      <c r="AD3" s="145"/>
      <c r="AE3" s="145"/>
      <c r="AF3" s="145"/>
      <c r="AG3" s="145"/>
      <c r="AH3" s="145"/>
      <c r="AI3" s="145"/>
      <c r="AJ3" s="145"/>
      <c r="AK3" s="145"/>
      <c r="AL3" s="145"/>
      <c r="AM3" s="146"/>
      <c r="AN3" s="157" t="s">
        <v>79</v>
      </c>
      <c r="AO3" s="157"/>
      <c r="AP3" s="60" t="s">
        <v>80</v>
      </c>
      <c r="AQ3" s="60"/>
      <c r="AR3" s="65"/>
      <c r="AS3" s="33"/>
      <c r="AT3" s="33"/>
      <c r="AU3" s="62"/>
      <c r="AV3" s="33"/>
    </row>
    <row r="4" spans="1:48" ht="22.5" customHeight="1" x14ac:dyDescent="0.2">
      <c r="B4" s="158" t="s">
        <v>66</v>
      </c>
      <c r="C4" s="158"/>
      <c r="D4" s="33"/>
      <c r="E4" s="33"/>
      <c r="F4" s="35"/>
      <c r="G4" s="86" t="s">
        <v>82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178" t="s">
        <v>97</v>
      </c>
      <c r="Y4" s="179"/>
      <c r="Z4" s="179"/>
      <c r="AA4" s="179"/>
      <c r="AB4" s="180"/>
      <c r="AC4" s="147"/>
      <c r="AD4" s="148"/>
      <c r="AE4" s="148"/>
      <c r="AF4" s="148"/>
      <c r="AG4" s="148"/>
      <c r="AH4" s="148"/>
      <c r="AI4" s="148"/>
      <c r="AJ4" s="148"/>
      <c r="AK4" s="148"/>
      <c r="AL4" s="148"/>
      <c r="AM4" s="149"/>
      <c r="AN4" s="157"/>
      <c r="AO4" s="157"/>
      <c r="AP4" s="174" t="s">
        <v>81</v>
      </c>
      <c r="AQ4" s="174"/>
      <c r="AU4" s="62"/>
      <c r="AV4" s="33"/>
    </row>
    <row r="5" spans="1:48" ht="42.75" customHeight="1" x14ac:dyDescent="0.2">
      <c r="A5" s="70" t="s">
        <v>67</v>
      </c>
      <c r="B5" s="28" t="s">
        <v>217</v>
      </c>
      <c r="C5" s="37" t="s">
        <v>57</v>
      </c>
      <c r="D5" s="3" t="s">
        <v>236</v>
      </c>
      <c r="E5" s="33"/>
      <c r="F5" s="35"/>
      <c r="G5" s="173" t="s">
        <v>83</v>
      </c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81"/>
      <c r="Y5" s="181"/>
      <c r="Z5" s="181"/>
      <c r="AA5" s="181"/>
      <c r="AB5" s="182"/>
      <c r="AC5" s="150"/>
      <c r="AD5" s="151"/>
      <c r="AE5" s="151"/>
      <c r="AF5" s="151"/>
      <c r="AG5" s="151"/>
      <c r="AH5" s="151"/>
      <c r="AI5" s="151"/>
      <c r="AJ5" s="151"/>
      <c r="AK5" s="151"/>
      <c r="AL5" s="151"/>
      <c r="AM5" s="152"/>
      <c r="AN5" s="157"/>
      <c r="AO5" s="157"/>
      <c r="AP5" s="133" t="s">
        <v>65</v>
      </c>
      <c r="AQ5" s="134"/>
      <c r="AU5" s="62"/>
      <c r="AV5" s="33"/>
    </row>
    <row r="6" spans="1:48" ht="35.25" customHeight="1" x14ac:dyDescent="0.2">
      <c r="A6" s="71" t="s">
        <v>68</v>
      </c>
      <c r="B6" s="103">
        <v>45905</v>
      </c>
      <c r="C6" s="37" t="s">
        <v>58</v>
      </c>
      <c r="D6" s="183">
        <v>46021</v>
      </c>
      <c r="E6" s="36"/>
      <c r="F6" s="35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35" t="s">
        <v>98</v>
      </c>
      <c r="Y6" s="136"/>
      <c r="Z6" s="136"/>
      <c r="AA6" s="136"/>
      <c r="AB6" s="136"/>
      <c r="AC6" s="73" t="s">
        <v>99</v>
      </c>
      <c r="AD6" s="66"/>
      <c r="AE6" s="66"/>
      <c r="AF6" s="66"/>
      <c r="AG6" s="66"/>
      <c r="AH6" s="57"/>
      <c r="AU6" s="33"/>
      <c r="AV6" s="33"/>
    </row>
    <row r="7" spans="1:48" ht="26.25" customHeight="1" x14ac:dyDescent="0.2">
      <c r="A7" s="153" t="s">
        <v>94</v>
      </c>
      <c r="B7" s="153"/>
      <c r="C7" s="154" t="s">
        <v>237</v>
      </c>
      <c r="D7" s="154"/>
      <c r="E7" s="33"/>
      <c r="F7" s="35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Y7" s="63"/>
      <c r="Z7" s="33"/>
      <c r="AB7" s="63"/>
      <c r="AC7" s="75" t="s">
        <v>101</v>
      </c>
      <c r="AP7" s="56"/>
      <c r="AQ7" s="56"/>
      <c r="AR7" s="56"/>
      <c r="AS7" s="33"/>
    </row>
    <row r="8" spans="1:48" ht="22.5" customHeight="1" x14ac:dyDescent="0.25">
      <c r="A8" s="76"/>
      <c r="B8" s="76"/>
      <c r="C8" s="76"/>
      <c r="D8" s="77"/>
      <c r="E8" s="77"/>
      <c r="F8" s="77"/>
      <c r="G8" s="78"/>
      <c r="H8" s="78"/>
      <c r="I8" s="76"/>
      <c r="J8" s="33"/>
      <c r="K8" s="33"/>
      <c r="X8" s="85"/>
      <c r="Y8" s="33"/>
      <c r="Z8" s="55"/>
      <c r="AA8" s="55"/>
      <c r="AB8" s="55"/>
      <c r="AC8" s="72" t="s">
        <v>100</v>
      </c>
      <c r="AD8" s="56"/>
      <c r="AE8" s="56"/>
      <c r="AF8" s="56"/>
      <c r="AG8" s="56"/>
      <c r="AH8" s="56"/>
      <c r="AI8" s="56"/>
      <c r="AJ8" s="56"/>
      <c r="AK8" s="91"/>
      <c r="AL8" s="74"/>
      <c r="AM8" s="56"/>
      <c r="AN8" s="56"/>
      <c r="AO8" s="56"/>
      <c r="AP8" s="56"/>
      <c r="AQ8" s="56"/>
      <c r="AR8" s="56"/>
      <c r="AS8" s="57"/>
    </row>
    <row r="9" spans="1:48" s="2" customFormat="1" ht="120.75" customHeight="1" x14ac:dyDescent="0.2">
      <c r="A9" s="168" t="s">
        <v>15</v>
      </c>
      <c r="B9" s="168"/>
      <c r="C9" s="168"/>
      <c r="D9" s="168"/>
      <c r="E9" s="169" t="s">
        <v>40</v>
      </c>
      <c r="F9" s="169"/>
      <c r="G9" s="169"/>
      <c r="H9" s="169"/>
      <c r="I9" s="169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37" t="s">
        <v>20</v>
      </c>
      <c r="AR9" s="137" t="s">
        <v>22</v>
      </c>
      <c r="AS9" s="159" t="s">
        <v>21</v>
      </c>
    </row>
    <row r="10" spans="1:48" s="2" customFormat="1" ht="21.75" customHeight="1" x14ac:dyDescent="0.2">
      <c r="A10" s="111" t="s">
        <v>0</v>
      </c>
      <c r="B10" s="113"/>
      <c r="C10" s="108" t="s">
        <v>61</v>
      </c>
      <c r="D10" s="23" t="s">
        <v>18</v>
      </c>
      <c r="E10" s="107" t="s">
        <v>1</v>
      </c>
      <c r="F10" s="107"/>
      <c r="G10" s="107"/>
      <c r="H10" s="107"/>
      <c r="I10" s="107" t="s">
        <v>2</v>
      </c>
      <c r="J10" s="107"/>
      <c r="K10" s="107"/>
      <c r="L10" s="107"/>
      <c r="M10" s="107" t="s">
        <v>3</v>
      </c>
      <c r="N10" s="107"/>
      <c r="O10" s="107"/>
      <c r="P10" s="107"/>
      <c r="Q10" s="107" t="s">
        <v>4</v>
      </c>
      <c r="R10" s="107"/>
      <c r="S10" s="107"/>
      <c r="T10" s="107"/>
      <c r="U10" s="107" t="s">
        <v>5</v>
      </c>
      <c r="V10" s="107"/>
      <c r="W10" s="107"/>
      <c r="X10" s="107" t="s">
        <v>6</v>
      </c>
      <c r="Y10" s="107"/>
      <c r="Z10" s="107"/>
      <c r="AA10" s="107"/>
      <c r="AB10" s="107" t="s">
        <v>7</v>
      </c>
      <c r="AC10" s="107"/>
      <c r="AD10" s="107"/>
      <c r="AE10" s="107" t="s">
        <v>8</v>
      </c>
      <c r="AF10" s="107"/>
      <c r="AG10" s="107"/>
      <c r="AH10" s="107"/>
      <c r="AI10" s="107"/>
      <c r="AJ10" s="107" t="s">
        <v>9</v>
      </c>
      <c r="AK10" s="107"/>
      <c r="AL10" s="107"/>
      <c r="AM10" s="107" t="s">
        <v>10</v>
      </c>
      <c r="AN10" s="107"/>
      <c r="AO10" s="107"/>
      <c r="AP10" s="107"/>
      <c r="AQ10" s="137"/>
      <c r="AR10" s="137"/>
      <c r="AS10" s="159"/>
    </row>
    <row r="11" spans="1:48" s="6" customFormat="1" ht="11.25" customHeight="1" x14ac:dyDescent="0.2">
      <c r="A11" s="114"/>
      <c r="B11" s="116"/>
      <c r="C11" s="110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37"/>
      <c r="AR11" s="137"/>
      <c r="AS11" s="159"/>
    </row>
    <row r="12" spans="1:48" s="6" customFormat="1" ht="11.25" customHeight="1" x14ac:dyDescent="0.2">
      <c r="A12" s="123" t="s">
        <v>77</v>
      </c>
      <c r="B12" s="108" t="s">
        <v>13</v>
      </c>
      <c r="C12" s="38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9">
        <f>COUNTA(E12:AP12)</f>
        <v>0</v>
      </c>
      <c r="AR12" s="3">
        <f>33*5</f>
        <v>165</v>
      </c>
      <c r="AS12" s="40">
        <f>AQ12/AR12</f>
        <v>0</v>
      </c>
    </row>
    <row r="13" spans="1:48" ht="12.75" customHeight="1" x14ac:dyDescent="0.2">
      <c r="A13" s="124"/>
      <c r="B13" s="109"/>
      <c r="C13" s="38" t="s">
        <v>107</v>
      </c>
      <c r="D13" s="3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9">
        <f>COUNTA(E13:AP13)</f>
        <v>0</v>
      </c>
      <c r="AR13" s="3">
        <f>33*5</f>
        <v>165</v>
      </c>
      <c r="AS13" s="40">
        <f t="shared" ref="AS13:AS35" si="0">AQ13/AR13</f>
        <v>0</v>
      </c>
    </row>
    <row r="14" spans="1:48" ht="12.75" customHeight="1" x14ac:dyDescent="0.2">
      <c r="A14" s="124"/>
      <c r="B14" s="110"/>
      <c r="C14" s="38"/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9">
        <f t="shared" ref="AQ14:AQ16" si="1">COUNTA(E14:AP14)</f>
        <v>0</v>
      </c>
      <c r="AR14" s="3">
        <f>33*5</f>
        <v>165</v>
      </c>
      <c r="AS14" s="40">
        <f t="shared" si="0"/>
        <v>0</v>
      </c>
    </row>
    <row r="15" spans="1:48" ht="12.75" customHeight="1" x14ac:dyDescent="0.2">
      <c r="A15" s="124"/>
      <c r="B15" s="108" t="s">
        <v>11</v>
      </c>
      <c r="C15" s="94">
        <v>1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9">
        <f t="shared" si="1"/>
        <v>0</v>
      </c>
      <c r="AR15" s="3">
        <f t="shared" ref="AR15:AR20" si="2">33*4</f>
        <v>132</v>
      </c>
      <c r="AS15" s="40">
        <f t="shared" si="0"/>
        <v>0</v>
      </c>
    </row>
    <row r="16" spans="1:48" ht="12.75" customHeight="1" x14ac:dyDescent="0.2">
      <c r="A16" s="124"/>
      <c r="B16" s="109"/>
      <c r="C16" s="94" t="s">
        <v>107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9">
        <f t="shared" si="1"/>
        <v>0</v>
      </c>
      <c r="AR16" s="3">
        <f t="shared" si="2"/>
        <v>132</v>
      </c>
      <c r="AS16" s="40">
        <f t="shared" si="0"/>
        <v>0</v>
      </c>
    </row>
    <row r="17" spans="1:45" ht="12.75" customHeight="1" x14ac:dyDescent="0.2">
      <c r="A17" s="124"/>
      <c r="B17" s="110"/>
      <c r="C17" s="94"/>
      <c r="D17" s="25"/>
      <c r="E17" s="4"/>
      <c r="F17" s="4"/>
      <c r="G17" s="4"/>
      <c r="H17" s="4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9">
        <f>COUNTA(E17:AP17)</f>
        <v>0</v>
      </c>
      <c r="AR17" s="3">
        <f t="shared" si="2"/>
        <v>132</v>
      </c>
      <c r="AS17" s="40">
        <f t="shared" si="0"/>
        <v>0</v>
      </c>
    </row>
    <row r="18" spans="1:45" ht="12.75" customHeight="1" x14ac:dyDescent="0.2">
      <c r="A18" s="124"/>
      <c r="B18" s="108" t="s">
        <v>16</v>
      </c>
      <c r="C18" s="94">
        <v>1</v>
      </c>
      <c r="D18" s="2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9">
        <f>COUNTA(E18:AP18)</f>
        <v>0</v>
      </c>
      <c r="AR18" s="3">
        <f t="shared" si="2"/>
        <v>132</v>
      </c>
      <c r="AS18" s="40">
        <f t="shared" si="0"/>
        <v>0</v>
      </c>
    </row>
    <row r="19" spans="1:45" ht="12.75" customHeight="1" x14ac:dyDescent="0.2">
      <c r="A19" s="124"/>
      <c r="B19" s="109"/>
      <c r="C19" s="94" t="s">
        <v>107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9">
        <f t="shared" ref="AQ19:AQ35" si="3">COUNTA(E19:AP19)</f>
        <v>0</v>
      </c>
      <c r="AR19" s="3">
        <f t="shared" si="2"/>
        <v>132</v>
      </c>
      <c r="AS19" s="40">
        <f t="shared" si="0"/>
        <v>0</v>
      </c>
    </row>
    <row r="20" spans="1:45" ht="12.75" customHeight="1" x14ac:dyDescent="0.2">
      <c r="A20" s="124"/>
      <c r="B20" s="110"/>
      <c r="C20" s="94"/>
      <c r="D20" s="25"/>
      <c r="E20" s="4"/>
      <c r="F20" s="4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39">
        <f t="shared" si="3"/>
        <v>0</v>
      </c>
      <c r="AR20" s="3">
        <f t="shared" si="2"/>
        <v>132</v>
      </c>
      <c r="AS20" s="40">
        <f t="shared" si="0"/>
        <v>0</v>
      </c>
    </row>
    <row r="21" spans="1:45" ht="12.75" customHeight="1" x14ac:dyDescent="0.2">
      <c r="A21" s="124"/>
      <c r="B21" s="108" t="s">
        <v>17</v>
      </c>
      <c r="C21" s="94">
        <v>1</v>
      </c>
      <c r="D21" s="25"/>
      <c r="E21" s="4"/>
      <c r="F21" s="4"/>
      <c r="G21" s="2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39">
        <f t="shared" si="3"/>
        <v>0</v>
      </c>
      <c r="AR21" s="3">
        <f t="shared" ref="AR21:AR23" si="4">33*2</f>
        <v>66</v>
      </c>
      <c r="AS21" s="40">
        <f t="shared" si="0"/>
        <v>0</v>
      </c>
    </row>
    <row r="22" spans="1:45" ht="12.75" customHeight="1" x14ac:dyDescent="0.2">
      <c r="A22" s="124"/>
      <c r="B22" s="109"/>
      <c r="C22" s="94" t="s">
        <v>107</v>
      </c>
      <c r="D22" s="25"/>
      <c r="E22" s="4"/>
      <c r="F22" s="4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39">
        <f t="shared" si="3"/>
        <v>0</v>
      </c>
      <c r="AR22" s="3">
        <f t="shared" si="4"/>
        <v>66</v>
      </c>
      <c r="AS22" s="40">
        <f t="shared" si="0"/>
        <v>0</v>
      </c>
    </row>
    <row r="23" spans="1:45" ht="12.75" customHeight="1" x14ac:dyDescent="0.2">
      <c r="A23" s="124"/>
      <c r="B23" s="110"/>
      <c r="C23" s="94"/>
      <c r="D23" s="25"/>
      <c r="E23" s="4"/>
      <c r="F23" s="4"/>
      <c r="G23" s="2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39">
        <f t="shared" si="3"/>
        <v>0</v>
      </c>
      <c r="AR23" s="3">
        <f t="shared" si="4"/>
        <v>66</v>
      </c>
      <c r="AS23" s="40">
        <f t="shared" si="0"/>
        <v>0</v>
      </c>
    </row>
    <row r="24" spans="1:45" ht="12.75" customHeight="1" x14ac:dyDescent="0.2">
      <c r="A24" s="124"/>
      <c r="B24" s="108" t="s">
        <v>53</v>
      </c>
      <c r="C24" s="94">
        <v>1</v>
      </c>
      <c r="D24" s="25"/>
      <c r="E24" s="4"/>
      <c r="F24" s="4"/>
      <c r="G24" s="27"/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39">
        <f t="shared" si="3"/>
        <v>0</v>
      </c>
      <c r="AR24" s="3">
        <f>33*1</f>
        <v>33</v>
      </c>
      <c r="AS24" s="40">
        <f t="shared" si="0"/>
        <v>0</v>
      </c>
    </row>
    <row r="25" spans="1:45" ht="12.75" customHeight="1" x14ac:dyDescent="0.2">
      <c r="A25" s="124"/>
      <c r="B25" s="109"/>
      <c r="C25" s="94" t="s">
        <v>107</v>
      </c>
      <c r="D25" s="25"/>
      <c r="E25" s="4"/>
      <c r="F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39">
        <f t="shared" si="3"/>
        <v>0</v>
      </c>
      <c r="AR25" s="3">
        <f t="shared" ref="AR25:AR32" si="5">33*1</f>
        <v>33</v>
      </c>
      <c r="AS25" s="40">
        <f t="shared" si="0"/>
        <v>0</v>
      </c>
    </row>
    <row r="26" spans="1:45" ht="12.75" customHeight="1" x14ac:dyDescent="0.2">
      <c r="A26" s="124"/>
      <c r="B26" s="110"/>
      <c r="C26" s="94"/>
      <c r="D26" s="25"/>
      <c r="E26" s="4"/>
      <c r="F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39">
        <f t="shared" si="3"/>
        <v>0</v>
      </c>
      <c r="AR26" s="3">
        <f t="shared" si="5"/>
        <v>33</v>
      </c>
      <c r="AS26" s="40">
        <f t="shared" si="0"/>
        <v>0</v>
      </c>
    </row>
    <row r="27" spans="1:45" ht="12.75" customHeight="1" x14ac:dyDescent="0.2">
      <c r="A27" s="124"/>
      <c r="B27" s="108" t="s">
        <v>54</v>
      </c>
      <c r="C27" s="94">
        <v>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39">
        <f t="shared" si="3"/>
        <v>0</v>
      </c>
      <c r="AR27" s="3">
        <f t="shared" si="5"/>
        <v>33</v>
      </c>
      <c r="AS27" s="40">
        <f t="shared" si="0"/>
        <v>0</v>
      </c>
    </row>
    <row r="28" spans="1:45" ht="12.75" customHeight="1" x14ac:dyDescent="0.2">
      <c r="A28" s="124"/>
      <c r="B28" s="109"/>
      <c r="C28" s="94" t="s">
        <v>107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4"/>
      <c r="AM28" s="7"/>
      <c r="AN28" s="7"/>
      <c r="AO28" s="7"/>
      <c r="AP28" s="7"/>
      <c r="AQ28" s="39">
        <f t="shared" si="3"/>
        <v>0</v>
      </c>
      <c r="AR28" s="3">
        <f t="shared" si="5"/>
        <v>33</v>
      </c>
      <c r="AS28" s="40">
        <f t="shared" si="0"/>
        <v>0</v>
      </c>
    </row>
    <row r="29" spans="1:45" ht="12.75" customHeight="1" x14ac:dyDescent="0.2">
      <c r="A29" s="124"/>
      <c r="B29" s="110"/>
      <c r="C29" s="94"/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4"/>
      <c r="AM29" s="7"/>
      <c r="AN29" s="7"/>
      <c r="AO29" s="7"/>
      <c r="AP29" s="7"/>
      <c r="AQ29" s="39">
        <f t="shared" si="3"/>
        <v>0</v>
      </c>
      <c r="AR29" s="3">
        <f t="shared" si="5"/>
        <v>33</v>
      </c>
      <c r="AS29" s="40">
        <f t="shared" si="0"/>
        <v>0</v>
      </c>
    </row>
    <row r="30" spans="1:45" ht="12.75" customHeight="1" x14ac:dyDescent="0.2">
      <c r="A30" s="124"/>
      <c r="B30" s="108" t="s">
        <v>55</v>
      </c>
      <c r="C30" s="94">
        <v>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4"/>
      <c r="AM30" s="7"/>
      <c r="AN30" s="7"/>
      <c r="AO30" s="7"/>
      <c r="AP30" s="7"/>
      <c r="AQ30" s="39">
        <f t="shared" si="3"/>
        <v>0</v>
      </c>
      <c r="AR30" s="3">
        <f t="shared" si="5"/>
        <v>33</v>
      </c>
      <c r="AS30" s="40">
        <f t="shared" si="0"/>
        <v>0</v>
      </c>
    </row>
    <row r="31" spans="1:45" ht="12.75" customHeight="1" x14ac:dyDescent="0.2">
      <c r="A31" s="124"/>
      <c r="B31" s="109"/>
      <c r="C31" s="94" t="s">
        <v>107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4"/>
      <c r="AM31" s="7"/>
      <c r="AN31" s="7"/>
      <c r="AO31" s="7"/>
      <c r="AP31" s="7"/>
      <c r="AQ31" s="39">
        <f t="shared" si="3"/>
        <v>0</v>
      </c>
      <c r="AR31" s="3">
        <f t="shared" si="5"/>
        <v>33</v>
      </c>
      <c r="AS31" s="40">
        <f t="shared" si="0"/>
        <v>0</v>
      </c>
    </row>
    <row r="32" spans="1:45" ht="12.75" customHeight="1" x14ac:dyDescent="0.2">
      <c r="A32" s="124"/>
      <c r="B32" s="110"/>
      <c r="C32" s="94"/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7"/>
      <c r="AN32" s="7"/>
      <c r="AO32" s="7"/>
      <c r="AP32" s="7"/>
      <c r="AQ32" s="39">
        <f t="shared" si="3"/>
        <v>0</v>
      </c>
      <c r="AR32" s="3">
        <f t="shared" si="5"/>
        <v>33</v>
      </c>
      <c r="AS32" s="40">
        <f t="shared" si="0"/>
        <v>0</v>
      </c>
    </row>
    <row r="33" spans="1:45" ht="12.75" customHeight="1" x14ac:dyDescent="0.2">
      <c r="A33" s="124"/>
      <c r="B33" s="107" t="s">
        <v>71</v>
      </c>
      <c r="C33" s="94">
        <v>1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7"/>
      <c r="AN33" s="7"/>
      <c r="AO33" s="7"/>
      <c r="AP33" s="7"/>
      <c r="AQ33" s="39">
        <f t="shared" si="3"/>
        <v>0</v>
      </c>
      <c r="AR33" s="3">
        <f>33*3</f>
        <v>99</v>
      </c>
      <c r="AS33" s="40">
        <f t="shared" si="0"/>
        <v>0</v>
      </c>
    </row>
    <row r="34" spans="1:45" ht="12.75" customHeight="1" x14ac:dyDescent="0.2">
      <c r="A34" s="124"/>
      <c r="B34" s="107"/>
      <c r="C34" s="94" t="s">
        <v>107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39">
        <f t="shared" si="3"/>
        <v>0</v>
      </c>
      <c r="AR34" s="3">
        <f t="shared" ref="AR34:AR35" si="6">33*3</f>
        <v>99</v>
      </c>
      <c r="AS34" s="40">
        <f t="shared" si="0"/>
        <v>0</v>
      </c>
    </row>
    <row r="35" spans="1:45" ht="12.75" customHeight="1" x14ac:dyDescent="0.2">
      <c r="A35" s="124"/>
      <c r="B35" s="107"/>
      <c r="C35" s="94"/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39">
        <f t="shared" si="3"/>
        <v>0</v>
      </c>
      <c r="AR35" s="3">
        <f t="shared" si="6"/>
        <v>99</v>
      </c>
      <c r="AS35" s="40">
        <f t="shared" si="0"/>
        <v>0</v>
      </c>
    </row>
    <row r="36" spans="1:45" s="44" customFormat="1" ht="27" customHeight="1" x14ac:dyDescent="0.2">
      <c r="A36" s="155"/>
      <c r="B36" s="155"/>
      <c r="C36" s="155"/>
      <c r="D36" s="155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8"/>
      <c r="AN36" s="68"/>
      <c r="AO36" s="68"/>
      <c r="AP36" s="68"/>
      <c r="AQ36" s="68"/>
      <c r="AR36" s="68"/>
      <c r="AS36" s="68"/>
    </row>
    <row r="37" spans="1:45" s="2" customFormat="1" ht="111.75" customHeight="1" x14ac:dyDescent="0.2">
      <c r="A37" s="168" t="s">
        <v>14</v>
      </c>
      <c r="B37" s="168"/>
      <c r="C37" s="168"/>
      <c r="D37" s="168"/>
      <c r="E37" s="129" t="s">
        <v>40</v>
      </c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1"/>
      <c r="AQ37" s="137" t="s">
        <v>20</v>
      </c>
      <c r="AR37" s="137" t="s">
        <v>22</v>
      </c>
      <c r="AS37" s="159" t="s">
        <v>21</v>
      </c>
    </row>
    <row r="38" spans="1:45" s="2" customFormat="1" ht="21.75" customHeight="1" x14ac:dyDescent="0.2">
      <c r="A38" s="111" t="s">
        <v>0</v>
      </c>
      <c r="B38" s="113"/>
      <c r="C38" s="108" t="s">
        <v>61</v>
      </c>
      <c r="D38" s="23" t="s">
        <v>18</v>
      </c>
      <c r="E38" s="107" t="s">
        <v>1</v>
      </c>
      <c r="F38" s="107"/>
      <c r="G38" s="107"/>
      <c r="H38" s="107"/>
      <c r="I38" s="107" t="s">
        <v>2</v>
      </c>
      <c r="J38" s="107"/>
      <c r="K38" s="107"/>
      <c r="L38" s="107"/>
      <c r="M38" s="107" t="s">
        <v>3</v>
      </c>
      <c r="N38" s="107"/>
      <c r="O38" s="107"/>
      <c r="P38" s="107"/>
      <c r="Q38" s="107" t="s">
        <v>4</v>
      </c>
      <c r="R38" s="107"/>
      <c r="S38" s="107"/>
      <c r="T38" s="107"/>
      <c r="U38" s="107" t="s">
        <v>5</v>
      </c>
      <c r="V38" s="107"/>
      <c r="W38" s="107"/>
      <c r="X38" s="107" t="s">
        <v>6</v>
      </c>
      <c r="Y38" s="107"/>
      <c r="Z38" s="107"/>
      <c r="AA38" s="107"/>
      <c r="AB38" s="107" t="s">
        <v>7</v>
      </c>
      <c r="AC38" s="107"/>
      <c r="AD38" s="107"/>
      <c r="AE38" s="107" t="s">
        <v>8</v>
      </c>
      <c r="AF38" s="107"/>
      <c r="AG38" s="107"/>
      <c r="AH38" s="107"/>
      <c r="AI38" s="107"/>
      <c r="AJ38" s="107" t="s">
        <v>9</v>
      </c>
      <c r="AK38" s="107"/>
      <c r="AL38" s="107"/>
      <c r="AM38" s="107" t="s">
        <v>10</v>
      </c>
      <c r="AN38" s="107"/>
      <c r="AO38" s="107"/>
      <c r="AP38" s="107"/>
      <c r="AQ38" s="137"/>
      <c r="AR38" s="137"/>
      <c r="AS38" s="159"/>
    </row>
    <row r="39" spans="1:45" s="6" customFormat="1" ht="11.25" customHeight="1" x14ac:dyDescent="0.2">
      <c r="A39" s="114"/>
      <c r="B39" s="116"/>
      <c r="C39" s="110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37"/>
      <c r="AR39" s="137"/>
      <c r="AS39" s="159"/>
    </row>
    <row r="40" spans="1:45" ht="12.75" customHeight="1" x14ac:dyDescent="0.2">
      <c r="A40" s="123" t="s">
        <v>25</v>
      </c>
      <c r="B40" s="108" t="s">
        <v>13</v>
      </c>
      <c r="C40" s="38">
        <v>2</v>
      </c>
      <c r="D40" s="45"/>
      <c r="E40" s="26"/>
      <c r="F40" s="95" t="s">
        <v>119</v>
      </c>
      <c r="G40" s="42"/>
      <c r="H40" s="42"/>
      <c r="I40" s="42"/>
      <c r="J40" s="42"/>
      <c r="K40" s="42"/>
      <c r="L40" s="95" t="s">
        <v>120</v>
      </c>
      <c r="M40" s="42"/>
      <c r="N40" s="42"/>
      <c r="O40" s="42"/>
      <c r="P40" s="95" t="s">
        <v>117</v>
      </c>
      <c r="Q40" s="26"/>
      <c r="R40" s="26"/>
      <c r="S40" s="26"/>
      <c r="T40" s="96" t="s">
        <v>118</v>
      </c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96" t="s">
        <v>220</v>
      </c>
      <c r="AF40" s="26"/>
      <c r="AG40" s="96" t="s">
        <v>231</v>
      </c>
      <c r="AH40" s="26"/>
      <c r="AI40" s="26"/>
      <c r="AJ40" s="26"/>
      <c r="AK40" s="26"/>
      <c r="AL40" s="96" t="s">
        <v>228</v>
      </c>
      <c r="AM40" s="42"/>
      <c r="AN40" s="42"/>
      <c r="AO40" s="42"/>
      <c r="AP40" s="42"/>
      <c r="AQ40" s="39">
        <f>COUNTA(E40:AP40)</f>
        <v>7</v>
      </c>
      <c r="AR40" s="3">
        <f>34*5</f>
        <v>170</v>
      </c>
      <c r="AS40" s="40">
        <f>AQ40/AR40</f>
        <v>4.1176470588235294E-2</v>
      </c>
    </row>
    <row r="41" spans="1:45" ht="38.25" x14ac:dyDescent="0.2">
      <c r="A41" s="124"/>
      <c r="B41" s="109"/>
      <c r="C41" s="38" t="s">
        <v>108</v>
      </c>
      <c r="D41" s="45"/>
      <c r="E41" s="26"/>
      <c r="F41" s="95" t="s">
        <v>119</v>
      </c>
      <c r="G41" s="42"/>
      <c r="H41" s="42"/>
      <c r="I41" s="42"/>
      <c r="J41" s="42"/>
      <c r="K41" s="42"/>
      <c r="L41" s="95" t="s">
        <v>120</v>
      </c>
      <c r="M41" s="42"/>
      <c r="N41" s="42"/>
      <c r="O41" s="42"/>
      <c r="P41" s="95" t="s">
        <v>117</v>
      </c>
      <c r="Q41" s="27"/>
      <c r="R41" s="26"/>
      <c r="S41" s="26"/>
      <c r="T41" s="96" t="s">
        <v>118</v>
      </c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96" t="s">
        <v>220</v>
      </c>
      <c r="AF41" s="26"/>
      <c r="AG41" s="96" t="s">
        <v>231</v>
      </c>
      <c r="AH41" s="26"/>
      <c r="AI41" s="26"/>
      <c r="AJ41" s="26"/>
      <c r="AK41" s="26"/>
      <c r="AL41" s="96" t="s">
        <v>228</v>
      </c>
      <c r="AM41" s="42"/>
      <c r="AN41" s="42"/>
      <c r="AO41" s="42"/>
      <c r="AP41" s="42"/>
      <c r="AQ41" s="39">
        <f>COUNTA(E41:AP41)</f>
        <v>7</v>
      </c>
      <c r="AR41" s="3">
        <f t="shared" ref="AR41:AR42" si="7">34*5</f>
        <v>170</v>
      </c>
      <c r="AS41" s="40">
        <f t="shared" ref="AS41:AS66" si="8">AQ41/AR41</f>
        <v>4.1176470588235294E-2</v>
      </c>
    </row>
    <row r="42" spans="1:45" x14ac:dyDescent="0.2">
      <c r="A42" s="124"/>
      <c r="B42" s="110"/>
      <c r="C42" s="38"/>
      <c r="D42" s="45"/>
      <c r="E42" s="26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26"/>
      <c r="R42" s="27"/>
      <c r="S42" s="27"/>
      <c r="T42" s="27"/>
      <c r="U42" s="26"/>
      <c r="V42" s="27"/>
      <c r="W42" s="27"/>
      <c r="X42" s="26"/>
      <c r="Y42" s="27"/>
      <c r="Z42" s="27"/>
      <c r="AA42" s="27"/>
      <c r="AB42" s="26"/>
      <c r="AC42" s="27"/>
      <c r="AD42" s="27"/>
      <c r="AE42" s="26"/>
      <c r="AF42" s="26"/>
      <c r="AG42" s="27"/>
      <c r="AH42" s="27"/>
      <c r="AI42" s="27"/>
      <c r="AJ42" s="26"/>
      <c r="AK42" s="27"/>
      <c r="AL42" s="27"/>
      <c r="AM42" s="42"/>
      <c r="AN42" s="42"/>
      <c r="AO42" s="42"/>
      <c r="AP42" s="42"/>
      <c r="AQ42" s="39">
        <f t="shared" ref="AQ42:AQ44" si="9">COUNTA(E42:AP42)</f>
        <v>0</v>
      </c>
      <c r="AR42" s="3">
        <f t="shared" si="7"/>
        <v>170</v>
      </c>
      <c r="AS42" s="40">
        <f t="shared" si="8"/>
        <v>0</v>
      </c>
    </row>
    <row r="43" spans="1:45" ht="38.25" x14ac:dyDescent="0.2">
      <c r="A43" s="124"/>
      <c r="B43" s="108" t="s">
        <v>11</v>
      </c>
      <c r="C43" s="94">
        <v>2</v>
      </c>
      <c r="D43" s="45"/>
      <c r="E43" s="26"/>
      <c r="F43" s="95" t="s">
        <v>128</v>
      </c>
      <c r="G43" s="42"/>
      <c r="H43" s="42"/>
      <c r="I43" s="42"/>
      <c r="J43" s="42"/>
      <c r="K43" s="42"/>
      <c r="L43" s="42"/>
      <c r="M43" s="42"/>
      <c r="N43" s="95" t="s">
        <v>130</v>
      </c>
      <c r="O43" s="42"/>
      <c r="P43" s="95" t="s">
        <v>132</v>
      </c>
      <c r="Q43" s="26"/>
      <c r="R43" s="27"/>
      <c r="S43" s="27"/>
      <c r="T43" s="98" t="s">
        <v>133</v>
      </c>
      <c r="U43" s="26"/>
      <c r="V43" s="27"/>
      <c r="W43" s="27"/>
      <c r="X43" s="26"/>
      <c r="Y43" s="98" t="s">
        <v>229</v>
      </c>
      <c r="Z43" s="27"/>
      <c r="AA43" s="27"/>
      <c r="AB43" s="26"/>
      <c r="AC43" s="95" t="s">
        <v>230</v>
      </c>
      <c r="AD43" s="27"/>
      <c r="AE43" s="26"/>
      <c r="AF43" s="26"/>
      <c r="AG43" s="98" t="s">
        <v>234</v>
      </c>
      <c r="AH43" s="27"/>
      <c r="AI43" s="27"/>
      <c r="AJ43" s="26"/>
      <c r="AK43" s="98" t="s">
        <v>235</v>
      </c>
      <c r="AL43" s="27"/>
      <c r="AM43" s="42"/>
      <c r="AN43" s="42"/>
      <c r="AO43" s="42"/>
      <c r="AP43" s="42"/>
      <c r="AQ43" s="39">
        <f t="shared" si="9"/>
        <v>8</v>
      </c>
      <c r="AR43" s="3">
        <f>34*4</f>
        <v>136</v>
      </c>
      <c r="AS43" s="40">
        <f t="shared" si="8"/>
        <v>5.8823529411764705E-2</v>
      </c>
    </row>
    <row r="44" spans="1:45" ht="38.25" x14ac:dyDescent="0.2">
      <c r="A44" s="124"/>
      <c r="B44" s="109"/>
      <c r="C44" s="94" t="s">
        <v>108</v>
      </c>
      <c r="D44" s="45"/>
      <c r="E44" s="26"/>
      <c r="F44" s="98" t="s">
        <v>127</v>
      </c>
      <c r="G44" s="27"/>
      <c r="H44" s="42"/>
      <c r="I44" s="27"/>
      <c r="J44" s="27"/>
      <c r="K44" s="27"/>
      <c r="L44" s="27"/>
      <c r="M44" s="26"/>
      <c r="N44" s="98" t="s">
        <v>129</v>
      </c>
      <c r="O44" s="27"/>
      <c r="P44" s="98" t="s">
        <v>131</v>
      </c>
      <c r="Q44" s="26"/>
      <c r="R44" s="27"/>
      <c r="S44" s="27"/>
      <c r="T44" s="98" t="s">
        <v>133</v>
      </c>
      <c r="U44" s="26"/>
      <c r="V44" s="27"/>
      <c r="W44" s="27"/>
      <c r="X44" s="26"/>
      <c r="Y44" s="98" t="s">
        <v>229</v>
      </c>
      <c r="Z44" s="27"/>
      <c r="AA44" s="27"/>
      <c r="AB44" s="42"/>
      <c r="AC44" s="95" t="s">
        <v>230</v>
      </c>
      <c r="AD44" s="42"/>
      <c r="AE44" s="26"/>
      <c r="AF44" s="26"/>
      <c r="AG44" s="98" t="s">
        <v>234</v>
      </c>
      <c r="AH44" s="27"/>
      <c r="AI44" s="27"/>
      <c r="AJ44" s="26"/>
      <c r="AK44" s="98" t="s">
        <v>235</v>
      </c>
      <c r="AL44" s="27"/>
      <c r="AM44" s="42"/>
      <c r="AN44" s="42"/>
      <c r="AO44" s="42"/>
      <c r="AP44" s="42"/>
      <c r="AQ44" s="39">
        <f t="shared" si="9"/>
        <v>8</v>
      </c>
      <c r="AR44" s="3">
        <f t="shared" ref="AR44:AR48" si="10">34*4</f>
        <v>136</v>
      </c>
      <c r="AS44" s="40">
        <f t="shared" si="8"/>
        <v>5.8823529411764705E-2</v>
      </c>
    </row>
    <row r="45" spans="1:45" ht="12.75" customHeight="1" x14ac:dyDescent="0.2">
      <c r="A45" s="124"/>
      <c r="B45" s="110"/>
      <c r="C45" s="94"/>
      <c r="D45" s="45"/>
      <c r="E45" s="26"/>
      <c r="F45" s="26"/>
      <c r="G45" s="27"/>
      <c r="H45" s="26"/>
      <c r="I45" s="26"/>
      <c r="J45" s="44"/>
      <c r="K45" s="26"/>
      <c r="L45" s="26"/>
      <c r="M45" s="26"/>
      <c r="N45" s="26"/>
      <c r="O45" s="26"/>
      <c r="P45" s="26"/>
      <c r="Q45" s="26"/>
      <c r="R45" s="27"/>
      <c r="S45" s="27"/>
      <c r="T45" s="27"/>
      <c r="U45" s="26"/>
      <c r="V45" s="27"/>
      <c r="W45" s="27"/>
      <c r="X45" s="26"/>
      <c r="Y45" s="27"/>
      <c r="Z45" s="27"/>
      <c r="AA45" s="27"/>
      <c r="AB45" s="27"/>
      <c r="AC45" s="27"/>
      <c r="AD45" s="26"/>
      <c r="AE45" s="26"/>
      <c r="AF45" s="26"/>
      <c r="AG45" s="26"/>
      <c r="AH45" s="42"/>
      <c r="AI45" s="42"/>
      <c r="AJ45" s="42"/>
      <c r="AK45" s="27"/>
      <c r="AL45" s="27"/>
      <c r="AM45" s="42"/>
      <c r="AN45" s="42"/>
      <c r="AO45" s="42"/>
      <c r="AP45" s="42"/>
      <c r="AQ45" s="39">
        <f>COUNTA(E45:AP45)</f>
        <v>0</v>
      </c>
      <c r="AR45" s="3">
        <f t="shared" si="10"/>
        <v>136</v>
      </c>
      <c r="AS45" s="40">
        <f t="shared" si="8"/>
        <v>0</v>
      </c>
    </row>
    <row r="46" spans="1:45" ht="38.25" x14ac:dyDescent="0.2">
      <c r="A46" s="124"/>
      <c r="B46" s="108" t="s">
        <v>16</v>
      </c>
      <c r="C46" s="94">
        <v>2</v>
      </c>
      <c r="D46" s="45"/>
      <c r="E46" s="26"/>
      <c r="F46" s="26"/>
      <c r="G46" s="26"/>
      <c r="H46" s="98" t="s">
        <v>122</v>
      </c>
      <c r="I46" s="44"/>
      <c r="J46" s="26"/>
      <c r="K46" s="96" t="s">
        <v>124</v>
      </c>
      <c r="L46" s="26"/>
      <c r="M46" s="26"/>
      <c r="N46" s="26"/>
      <c r="O46" s="26"/>
      <c r="P46" s="26"/>
      <c r="Q46" s="26"/>
      <c r="R46" s="27"/>
      <c r="S46" s="98" t="s">
        <v>126</v>
      </c>
      <c r="T46" s="27"/>
      <c r="U46" s="26"/>
      <c r="V46" s="27"/>
      <c r="W46" s="27"/>
      <c r="X46" s="26"/>
      <c r="Y46" s="27"/>
      <c r="Z46" s="27"/>
      <c r="AA46" s="27"/>
      <c r="AB46" s="98" t="s">
        <v>223</v>
      </c>
      <c r="AC46" s="27"/>
      <c r="AD46" s="26"/>
      <c r="AE46" s="26"/>
      <c r="AF46" s="96" t="s">
        <v>232</v>
      </c>
      <c r="AG46" s="26"/>
      <c r="AH46" s="42"/>
      <c r="AI46" s="42"/>
      <c r="AJ46" s="42"/>
      <c r="AK46" s="27"/>
      <c r="AL46" s="98" t="s">
        <v>233</v>
      </c>
      <c r="AM46" s="42"/>
      <c r="AN46" s="42"/>
      <c r="AO46" s="42"/>
      <c r="AP46" s="42"/>
      <c r="AQ46" s="39">
        <f>COUNTA(E46:AP46)</f>
        <v>6</v>
      </c>
      <c r="AR46" s="3">
        <f t="shared" si="10"/>
        <v>136</v>
      </c>
      <c r="AS46" s="40">
        <f t="shared" si="8"/>
        <v>4.4117647058823532E-2</v>
      </c>
    </row>
    <row r="47" spans="1:45" ht="38.25" x14ac:dyDescent="0.2">
      <c r="A47" s="124"/>
      <c r="B47" s="109"/>
      <c r="C47" s="94" t="s">
        <v>108</v>
      </c>
      <c r="D47" s="45"/>
      <c r="E47" s="26"/>
      <c r="F47" s="27"/>
      <c r="G47" s="27"/>
      <c r="H47" s="44"/>
      <c r="I47" s="97" t="s">
        <v>121</v>
      </c>
      <c r="J47" s="27"/>
      <c r="K47" s="98" t="s">
        <v>123</v>
      </c>
      <c r="L47" s="27"/>
      <c r="M47" s="26"/>
      <c r="N47" s="27"/>
      <c r="O47" s="27"/>
      <c r="P47" s="27"/>
      <c r="Q47" s="26"/>
      <c r="R47" s="27"/>
      <c r="S47" s="98" t="s">
        <v>125</v>
      </c>
      <c r="T47" s="27"/>
      <c r="U47" s="26"/>
      <c r="V47" s="27"/>
      <c r="W47" s="27"/>
      <c r="X47" s="26"/>
      <c r="Y47" s="27"/>
      <c r="Z47" s="27"/>
      <c r="AA47" s="27"/>
      <c r="AB47" s="98" t="s">
        <v>223</v>
      </c>
      <c r="AC47" s="27"/>
      <c r="AD47" s="26"/>
      <c r="AE47" s="26"/>
      <c r="AF47" s="96" t="s">
        <v>232</v>
      </c>
      <c r="AG47" s="26"/>
      <c r="AH47" s="42"/>
      <c r="AI47" s="42"/>
      <c r="AJ47" s="42"/>
      <c r="AK47" s="27"/>
      <c r="AL47" s="98" t="s">
        <v>233</v>
      </c>
      <c r="AM47" s="42"/>
      <c r="AN47" s="42"/>
      <c r="AO47" s="42"/>
      <c r="AP47" s="42"/>
      <c r="AQ47" s="39">
        <f t="shared" ref="AQ47:AQ66" si="11">COUNTA(E47:AP47)</f>
        <v>6</v>
      </c>
      <c r="AR47" s="3">
        <f t="shared" si="10"/>
        <v>136</v>
      </c>
      <c r="AS47" s="40">
        <f t="shared" si="8"/>
        <v>4.4117647058823532E-2</v>
      </c>
    </row>
    <row r="48" spans="1:45" x14ac:dyDescent="0.2">
      <c r="A48" s="124"/>
      <c r="B48" s="110"/>
      <c r="C48" s="94"/>
      <c r="D48" s="45"/>
      <c r="E48" s="26"/>
      <c r="F48" s="27"/>
      <c r="G48" s="44"/>
      <c r="H48" s="27"/>
      <c r="I48" s="26"/>
      <c r="J48" s="27"/>
      <c r="K48" s="27"/>
      <c r="L48" s="27"/>
      <c r="M48" s="26"/>
      <c r="N48" s="27"/>
      <c r="O48" s="27"/>
      <c r="P48" s="27"/>
      <c r="Q48" s="26"/>
      <c r="R48" s="27"/>
      <c r="S48" s="27"/>
      <c r="T48" s="27"/>
      <c r="U48" s="26"/>
      <c r="V48" s="27"/>
      <c r="W48" s="27"/>
      <c r="X48" s="26"/>
      <c r="Y48" s="27"/>
      <c r="Z48" s="27"/>
      <c r="AA48" s="27"/>
      <c r="AB48" s="27"/>
      <c r="AC48" s="27"/>
      <c r="AD48" s="26"/>
      <c r="AE48" s="26"/>
      <c r="AF48" s="26"/>
      <c r="AG48" s="26"/>
      <c r="AH48" s="42"/>
      <c r="AI48" s="42"/>
      <c r="AJ48" s="42"/>
      <c r="AK48" s="27"/>
      <c r="AL48" s="27"/>
      <c r="AM48" s="42"/>
      <c r="AN48" s="42"/>
      <c r="AO48" s="42"/>
      <c r="AP48" s="42"/>
      <c r="AQ48" s="39">
        <f t="shared" si="11"/>
        <v>0</v>
      </c>
      <c r="AR48" s="3">
        <f t="shared" si="10"/>
        <v>136</v>
      </c>
      <c r="AS48" s="40">
        <f t="shared" si="8"/>
        <v>0</v>
      </c>
    </row>
    <row r="49" spans="1:45" ht="25.5" x14ac:dyDescent="0.2">
      <c r="A49" s="124"/>
      <c r="B49" s="108" t="s">
        <v>17</v>
      </c>
      <c r="C49" s="94">
        <v>2</v>
      </c>
      <c r="D49" s="45"/>
      <c r="E49" s="26"/>
      <c r="F49" s="27"/>
      <c r="G49" s="27"/>
      <c r="H49" s="27"/>
      <c r="I49" s="96" t="s">
        <v>135</v>
      </c>
      <c r="J49" s="27"/>
      <c r="K49" s="27"/>
      <c r="L49" s="27"/>
      <c r="M49" s="26"/>
      <c r="N49" s="27"/>
      <c r="O49" s="27"/>
      <c r="P49" s="27"/>
      <c r="Q49" s="27"/>
      <c r="R49" s="27"/>
      <c r="S49" s="27"/>
      <c r="T49" s="27"/>
      <c r="U49" s="26"/>
      <c r="V49" s="27"/>
      <c r="W49" s="27"/>
      <c r="X49" s="26"/>
      <c r="Y49" s="27"/>
      <c r="Z49" s="27"/>
      <c r="AA49" s="27"/>
      <c r="AB49" s="27"/>
      <c r="AC49" s="27"/>
      <c r="AD49" s="27"/>
      <c r="AE49" s="26"/>
      <c r="AF49" s="26"/>
      <c r="AG49" s="42"/>
      <c r="AH49" s="42"/>
      <c r="AI49" s="42"/>
      <c r="AJ49" s="42"/>
      <c r="AK49" s="27"/>
      <c r="AL49" s="27"/>
      <c r="AM49" s="42"/>
      <c r="AN49" s="42"/>
      <c r="AO49" s="42"/>
      <c r="AP49" s="42"/>
      <c r="AQ49" s="39">
        <f t="shared" si="11"/>
        <v>1</v>
      </c>
      <c r="AR49" s="3">
        <f>34*2</f>
        <v>68</v>
      </c>
      <c r="AS49" s="40">
        <f t="shared" si="8"/>
        <v>1.4705882352941176E-2</v>
      </c>
    </row>
    <row r="50" spans="1:45" ht="12.75" customHeight="1" x14ac:dyDescent="0.2">
      <c r="A50" s="124"/>
      <c r="B50" s="109"/>
      <c r="C50" s="94" t="s">
        <v>108</v>
      </c>
      <c r="D50" s="45"/>
      <c r="E50" s="26"/>
      <c r="F50" s="27"/>
      <c r="G50" s="27"/>
      <c r="H50" s="27"/>
      <c r="I50" s="96" t="s">
        <v>134</v>
      </c>
      <c r="J50" s="27"/>
      <c r="K50" s="27"/>
      <c r="L50" s="27"/>
      <c r="M50" s="26"/>
      <c r="N50" s="27"/>
      <c r="O50" s="27"/>
      <c r="P50" s="27"/>
      <c r="Q50" s="26"/>
      <c r="R50" s="27"/>
      <c r="S50" s="27"/>
      <c r="T50" s="27"/>
      <c r="U50" s="26"/>
      <c r="V50" s="27"/>
      <c r="W50" s="27"/>
      <c r="X50" s="26"/>
      <c r="Y50" s="27"/>
      <c r="Z50" s="27"/>
      <c r="AA50" s="27"/>
      <c r="AB50" s="26"/>
      <c r="AC50" s="27"/>
      <c r="AD50" s="42"/>
      <c r="AE50" s="26"/>
      <c r="AF50" s="26"/>
      <c r="AG50" s="27"/>
      <c r="AH50" s="27"/>
      <c r="AI50" s="42"/>
      <c r="AJ50" s="26"/>
      <c r="AK50" s="27"/>
      <c r="AL50" s="27"/>
      <c r="AM50" s="42"/>
      <c r="AN50" s="42"/>
      <c r="AO50" s="42"/>
      <c r="AP50" s="42"/>
      <c r="AQ50" s="39">
        <f t="shared" si="11"/>
        <v>1</v>
      </c>
      <c r="AR50" s="3">
        <f t="shared" ref="AR50:AR54" si="12">34*2</f>
        <v>68</v>
      </c>
      <c r="AS50" s="40">
        <f t="shared" si="8"/>
        <v>1.4705882352941176E-2</v>
      </c>
    </row>
    <row r="51" spans="1:45" ht="12.75" customHeight="1" x14ac:dyDescent="0.2">
      <c r="A51" s="124"/>
      <c r="B51" s="110"/>
      <c r="C51" s="94"/>
      <c r="D51" s="45"/>
      <c r="E51" s="26"/>
      <c r="F51" s="27"/>
      <c r="G51" s="27"/>
      <c r="H51" s="27"/>
      <c r="I51" s="26"/>
      <c r="J51" s="27"/>
      <c r="K51" s="27"/>
      <c r="L51" s="27"/>
      <c r="M51" s="26"/>
      <c r="N51" s="27"/>
      <c r="O51" s="27"/>
      <c r="P51" s="27"/>
      <c r="Q51" s="26"/>
      <c r="R51" s="27"/>
      <c r="S51" s="27"/>
      <c r="T51" s="27"/>
      <c r="U51" s="26"/>
      <c r="V51" s="27"/>
      <c r="W51" s="27"/>
      <c r="X51" s="26"/>
      <c r="Y51" s="27"/>
      <c r="Z51" s="27"/>
      <c r="AA51" s="27"/>
      <c r="AB51" s="26"/>
      <c r="AC51" s="27"/>
      <c r="AD51" s="42"/>
      <c r="AE51" s="26"/>
      <c r="AF51" s="26"/>
      <c r="AG51" s="27"/>
      <c r="AH51" s="27"/>
      <c r="AI51" s="42"/>
      <c r="AJ51" s="26"/>
      <c r="AK51" s="27"/>
      <c r="AL51" s="27"/>
      <c r="AM51" s="42"/>
      <c r="AN51" s="42"/>
      <c r="AO51" s="42"/>
      <c r="AP51" s="42"/>
      <c r="AQ51" s="39">
        <f t="shared" si="11"/>
        <v>0</v>
      </c>
      <c r="AR51" s="3">
        <f t="shared" si="12"/>
        <v>68</v>
      </c>
      <c r="AS51" s="40">
        <f t="shared" si="8"/>
        <v>0</v>
      </c>
    </row>
    <row r="52" spans="1:45" ht="12.75" customHeight="1" x14ac:dyDescent="0.2">
      <c r="A52" s="124"/>
      <c r="B52" s="125" t="s">
        <v>284</v>
      </c>
      <c r="C52" s="94">
        <v>2</v>
      </c>
      <c r="D52" s="45"/>
      <c r="E52" s="26"/>
      <c r="F52" s="27"/>
      <c r="G52" s="27"/>
      <c r="H52" s="27"/>
      <c r="I52" s="26"/>
      <c r="J52" s="27"/>
      <c r="K52" s="98" t="s">
        <v>176</v>
      </c>
      <c r="L52" s="27"/>
      <c r="M52" s="26"/>
      <c r="N52" s="27"/>
      <c r="O52" s="27"/>
      <c r="P52" s="27"/>
      <c r="Q52" s="26"/>
      <c r="R52" s="98" t="s">
        <v>175</v>
      </c>
      <c r="S52" s="27"/>
      <c r="T52" s="27"/>
      <c r="U52" s="26"/>
      <c r="V52" s="27"/>
      <c r="W52" s="27"/>
      <c r="X52" s="26"/>
      <c r="Y52" s="27"/>
      <c r="Z52" s="98" t="s">
        <v>267</v>
      </c>
      <c r="AA52" s="27"/>
      <c r="AB52" s="26"/>
      <c r="AC52" s="27"/>
      <c r="AD52" s="42"/>
      <c r="AE52" s="26"/>
      <c r="AF52" s="26"/>
      <c r="AG52" s="27"/>
      <c r="AH52" s="27"/>
      <c r="AI52" s="42"/>
      <c r="AJ52" s="26"/>
      <c r="AK52" s="27"/>
      <c r="AL52" s="98" t="s">
        <v>301</v>
      </c>
      <c r="AM52" s="42"/>
      <c r="AN52" s="42"/>
      <c r="AO52" s="42"/>
      <c r="AP52" s="42"/>
      <c r="AQ52" s="39">
        <f t="shared" si="11"/>
        <v>4</v>
      </c>
      <c r="AR52" s="3">
        <f t="shared" si="12"/>
        <v>68</v>
      </c>
      <c r="AS52" s="40">
        <f t="shared" si="8"/>
        <v>5.8823529411764705E-2</v>
      </c>
    </row>
    <row r="53" spans="1:45" ht="12.75" customHeight="1" x14ac:dyDescent="0.2">
      <c r="A53" s="124"/>
      <c r="B53" s="126"/>
      <c r="C53" s="94" t="s">
        <v>108</v>
      </c>
      <c r="D53" s="45"/>
      <c r="E53" s="26"/>
      <c r="F53" s="27"/>
      <c r="G53" s="27"/>
      <c r="H53" s="27"/>
      <c r="I53" s="26"/>
      <c r="J53" s="27"/>
      <c r="K53" s="98" t="s">
        <v>145</v>
      </c>
      <c r="L53" s="27"/>
      <c r="M53" s="26"/>
      <c r="N53" s="27"/>
      <c r="O53" s="27"/>
      <c r="P53" s="27"/>
      <c r="Q53" s="26"/>
      <c r="R53" s="98" t="s">
        <v>174</v>
      </c>
      <c r="S53" s="27"/>
      <c r="T53" s="27"/>
      <c r="U53" s="26"/>
      <c r="V53" s="27"/>
      <c r="W53" s="27"/>
      <c r="X53" s="26"/>
      <c r="Y53" s="27"/>
      <c r="Z53" s="98" t="s">
        <v>267</v>
      </c>
      <c r="AA53" s="27"/>
      <c r="AB53" s="26"/>
      <c r="AC53" s="27"/>
      <c r="AD53" s="42"/>
      <c r="AE53" s="26"/>
      <c r="AF53" s="26"/>
      <c r="AG53" s="27"/>
      <c r="AH53" s="27"/>
      <c r="AI53" s="42"/>
      <c r="AJ53" s="26"/>
      <c r="AK53" s="27"/>
      <c r="AL53" s="98" t="s">
        <v>301</v>
      </c>
      <c r="AM53" s="42"/>
      <c r="AN53" s="42"/>
      <c r="AO53" s="42"/>
      <c r="AP53" s="42"/>
      <c r="AQ53" s="39">
        <f t="shared" si="11"/>
        <v>4</v>
      </c>
      <c r="AR53" s="3">
        <f t="shared" si="12"/>
        <v>68</v>
      </c>
      <c r="AS53" s="40">
        <f t="shared" si="8"/>
        <v>5.8823529411764705E-2</v>
      </c>
    </row>
    <row r="54" spans="1:45" ht="12.75" customHeight="1" x14ac:dyDescent="0.2">
      <c r="A54" s="124"/>
      <c r="B54" s="127"/>
      <c r="C54" s="94"/>
      <c r="D54" s="45"/>
      <c r="E54" s="26"/>
      <c r="F54" s="27"/>
      <c r="G54" s="27"/>
      <c r="H54" s="27"/>
      <c r="I54" s="26"/>
      <c r="J54" s="27"/>
      <c r="K54" s="27"/>
      <c r="L54" s="27"/>
      <c r="M54" s="26"/>
      <c r="N54" s="27"/>
      <c r="O54" s="27"/>
      <c r="P54" s="27"/>
      <c r="Q54" s="26"/>
      <c r="R54" s="27"/>
      <c r="S54" s="27"/>
      <c r="T54" s="27"/>
      <c r="U54" s="26"/>
      <c r="V54" s="27"/>
      <c r="W54" s="27"/>
      <c r="X54" s="26"/>
      <c r="Y54" s="27"/>
      <c r="Z54" s="27"/>
      <c r="AA54" s="27"/>
      <c r="AB54" s="26"/>
      <c r="AC54" s="27"/>
      <c r="AD54" s="42"/>
      <c r="AE54" s="26"/>
      <c r="AF54" s="26"/>
      <c r="AG54" s="27"/>
      <c r="AH54" s="27"/>
      <c r="AI54" s="42"/>
      <c r="AJ54" s="26"/>
      <c r="AK54" s="27"/>
      <c r="AL54" s="27"/>
      <c r="AM54" s="42"/>
      <c r="AN54" s="42"/>
      <c r="AO54" s="42"/>
      <c r="AP54" s="42"/>
      <c r="AQ54" s="39">
        <f t="shared" si="11"/>
        <v>0</v>
      </c>
      <c r="AR54" s="3">
        <f t="shared" si="12"/>
        <v>68</v>
      </c>
      <c r="AS54" s="40">
        <f t="shared" si="8"/>
        <v>0</v>
      </c>
    </row>
    <row r="55" spans="1:45" ht="12.75" customHeight="1" x14ac:dyDescent="0.2">
      <c r="A55" s="124"/>
      <c r="B55" s="108" t="s">
        <v>53</v>
      </c>
      <c r="C55" s="94">
        <v>2</v>
      </c>
      <c r="D55" s="45"/>
      <c r="E55" s="26"/>
      <c r="F55" s="27"/>
      <c r="G55" s="27"/>
      <c r="H55" s="27"/>
      <c r="I55" s="26"/>
      <c r="J55" s="27"/>
      <c r="K55" s="27"/>
      <c r="L55" s="27"/>
      <c r="M55" s="26"/>
      <c r="N55" s="27"/>
      <c r="O55" s="27"/>
      <c r="P55" s="27"/>
      <c r="Q55" s="26"/>
      <c r="R55" s="27"/>
      <c r="S55" s="27"/>
      <c r="T55" s="27"/>
      <c r="U55" s="26"/>
      <c r="V55" s="27"/>
      <c r="W55" s="27"/>
      <c r="X55" s="26"/>
      <c r="Y55" s="27"/>
      <c r="Z55" s="27"/>
      <c r="AA55" s="42"/>
      <c r="AB55" s="26"/>
      <c r="AC55" s="27"/>
      <c r="AD55" s="27"/>
      <c r="AE55" s="26"/>
      <c r="AF55" s="26"/>
      <c r="AG55" s="27"/>
      <c r="AH55" s="27"/>
      <c r="AI55" s="27"/>
      <c r="AJ55" s="42"/>
      <c r="AK55" s="27"/>
      <c r="AL55" s="27"/>
      <c r="AM55" s="42"/>
      <c r="AN55" s="42"/>
      <c r="AO55" s="42"/>
      <c r="AP55" s="42"/>
      <c r="AQ55" s="39">
        <f t="shared" si="11"/>
        <v>0</v>
      </c>
      <c r="AR55" s="3">
        <f>34*1</f>
        <v>34</v>
      </c>
      <c r="AS55" s="40">
        <f t="shared" si="8"/>
        <v>0</v>
      </c>
    </row>
    <row r="56" spans="1:45" x14ac:dyDescent="0.2">
      <c r="A56" s="124"/>
      <c r="B56" s="109"/>
      <c r="C56" s="94" t="s">
        <v>108</v>
      </c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42"/>
      <c r="AN56" s="42"/>
      <c r="AO56" s="42"/>
      <c r="AP56" s="42"/>
      <c r="AQ56" s="39">
        <f t="shared" si="11"/>
        <v>0</v>
      </c>
      <c r="AR56" s="3">
        <f t="shared" ref="AR56:AR63" si="13">34*1</f>
        <v>34</v>
      </c>
      <c r="AS56" s="40">
        <f t="shared" si="8"/>
        <v>0</v>
      </c>
    </row>
    <row r="57" spans="1:45" s="2" customFormat="1" ht="15" customHeight="1" x14ac:dyDescent="0.2">
      <c r="A57" s="124"/>
      <c r="B57" s="110"/>
      <c r="C57" s="94"/>
      <c r="D57" s="46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39">
        <f t="shared" si="11"/>
        <v>0</v>
      </c>
      <c r="AR57" s="3">
        <f t="shared" si="13"/>
        <v>34</v>
      </c>
      <c r="AS57" s="40">
        <f t="shared" si="8"/>
        <v>0</v>
      </c>
    </row>
    <row r="58" spans="1:45" s="2" customFormat="1" ht="16.5" customHeight="1" x14ac:dyDescent="0.2">
      <c r="A58" s="124"/>
      <c r="B58" s="108" t="s">
        <v>54</v>
      </c>
      <c r="C58" s="94">
        <v>2</v>
      </c>
      <c r="D58" s="41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39">
        <f t="shared" si="11"/>
        <v>0</v>
      </c>
      <c r="AR58" s="3">
        <f t="shared" si="13"/>
        <v>34</v>
      </c>
      <c r="AS58" s="40">
        <f t="shared" si="8"/>
        <v>0</v>
      </c>
    </row>
    <row r="59" spans="1:45" s="6" customFormat="1" ht="11.25" customHeight="1" x14ac:dyDescent="0.2">
      <c r="A59" s="124"/>
      <c r="B59" s="109"/>
      <c r="C59" s="94" t="s">
        <v>108</v>
      </c>
      <c r="D59" s="4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39">
        <f t="shared" si="11"/>
        <v>0</v>
      </c>
      <c r="AR59" s="3">
        <f t="shared" si="13"/>
        <v>34</v>
      </c>
      <c r="AS59" s="40">
        <f t="shared" si="8"/>
        <v>0</v>
      </c>
    </row>
    <row r="60" spans="1:45" ht="12.75" customHeight="1" x14ac:dyDescent="0.2">
      <c r="A60" s="124"/>
      <c r="B60" s="110"/>
      <c r="C60" s="94"/>
      <c r="D60" s="45"/>
      <c r="E60" s="26"/>
      <c r="F60" s="26"/>
      <c r="G60" s="27"/>
      <c r="H60" s="26"/>
      <c r="I60" s="26"/>
      <c r="J60" s="44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42"/>
      <c r="AN60" s="42"/>
      <c r="AO60" s="42"/>
      <c r="AP60" s="42"/>
      <c r="AQ60" s="39">
        <f t="shared" si="11"/>
        <v>0</v>
      </c>
      <c r="AR60" s="3">
        <f t="shared" si="13"/>
        <v>34</v>
      </c>
      <c r="AS60" s="40">
        <f t="shared" si="8"/>
        <v>0</v>
      </c>
    </row>
    <row r="61" spans="1:45" x14ac:dyDescent="0.2">
      <c r="A61" s="124"/>
      <c r="B61" s="108" t="s">
        <v>55</v>
      </c>
      <c r="C61" s="94">
        <v>2</v>
      </c>
      <c r="D61" s="45"/>
      <c r="E61" s="26"/>
      <c r="F61" s="26"/>
      <c r="G61" s="26"/>
      <c r="H61" s="27"/>
      <c r="I61" s="44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42"/>
      <c r="AN61" s="42"/>
      <c r="AO61" s="42"/>
      <c r="AP61" s="42"/>
      <c r="AQ61" s="39">
        <f t="shared" si="11"/>
        <v>0</v>
      </c>
      <c r="AR61" s="3">
        <f t="shared" si="13"/>
        <v>34</v>
      </c>
      <c r="AS61" s="40">
        <f t="shared" si="8"/>
        <v>0</v>
      </c>
    </row>
    <row r="62" spans="1:45" x14ac:dyDescent="0.2">
      <c r="A62" s="124"/>
      <c r="B62" s="109"/>
      <c r="C62" s="94" t="s">
        <v>108</v>
      </c>
      <c r="D62" s="45"/>
      <c r="E62" s="26"/>
      <c r="F62" s="27"/>
      <c r="G62" s="27"/>
      <c r="H62" s="44"/>
      <c r="I62" s="26"/>
      <c r="J62" s="27"/>
      <c r="K62" s="27"/>
      <c r="L62" s="27"/>
      <c r="M62" s="26"/>
      <c r="N62" s="27"/>
      <c r="O62" s="27"/>
      <c r="P62" s="27"/>
      <c r="Q62" s="26"/>
      <c r="R62" s="27"/>
      <c r="S62" s="27"/>
      <c r="T62" s="27"/>
      <c r="U62" s="26"/>
      <c r="V62" s="27"/>
      <c r="W62" s="27"/>
      <c r="X62" s="26"/>
      <c r="Y62" s="27"/>
      <c r="Z62" s="27"/>
      <c r="AA62" s="27"/>
      <c r="AB62" s="26"/>
      <c r="AC62" s="27"/>
      <c r="AD62" s="27"/>
      <c r="AE62" s="26"/>
      <c r="AF62" s="26"/>
      <c r="AG62" s="27"/>
      <c r="AH62" s="27"/>
      <c r="AI62" s="27"/>
      <c r="AJ62" s="26"/>
      <c r="AK62" s="27"/>
      <c r="AL62" s="27"/>
      <c r="AM62" s="42"/>
      <c r="AN62" s="42"/>
      <c r="AO62" s="42"/>
      <c r="AP62" s="42"/>
      <c r="AQ62" s="39">
        <f t="shared" si="11"/>
        <v>0</v>
      </c>
      <c r="AR62" s="3">
        <f t="shared" si="13"/>
        <v>34</v>
      </c>
      <c r="AS62" s="40">
        <f t="shared" si="8"/>
        <v>0</v>
      </c>
    </row>
    <row r="63" spans="1:45" x14ac:dyDescent="0.2">
      <c r="A63" s="124"/>
      <c r="B63" s="110"/>
      <c r="C63" s="94"/>
      <c r="D63" s="45"/>
      <c r="E63" s="26"/>
      <c r="F63" s="27"/>
      <c r="G63" s="44"/>
      <c r="H63" s="27"/>
      <c r="I63" s="26"/>
      <c r="J63" s="27"/>
      <c r="K63" s="27"/>
      <c r="L63" s="27"/>
      <c r="M63" s="26"/>
      <c r="N63" s="27"/>
      <c r="O63" s="27"/>
      <c r="P63" s="27"/>
      <c r="Q63" s="26"/>
      <c r="R63" s="27"/>
      <c r="S63" s="27"/>
      <c r="T63" s="27"/>
      <c r="U63" s="26"/>
      <c r="V63" s="27"/>
      <c r="W63" s="27"/>
      <c r="X63" s="26"/>
      <c r="Y63" s="27"/>
      <c r="Z63" s="27"/>
      <c r="AA63" s="27"/>
      <c r="AB63" s="26"/>
      <c r="AC63" s="27"/>
      <c r="AD63" s="27"/>
      <c r="AE63" s="26"/>
      <c r="AF63" s="26"/>
      <c r="AG63" s="27"/>
      <c r="AH63" s="27"/>
      <c r="AI63" s="27"/>
      <c r="AJ63" s="26"/>
      <c r="AK63" s="27"/>
      <c r="AL63" s="27"/>
      <c r="AM63" s="42"/>
      <c r="AN63" s="42"/>
      <c r="AO63" s="42"/>
      <c r="AP63" s="42"/>
      <c r="AQ63" s="39">
        <f t="shared" si="11"/>
        <v>0</v>
      </c>
      <c r="AR63" s="3">
        <f t="shared" si="13"/>
        <v>34</v>
      </c>
      <c r="AS63" s="40">
        <f t="shared" si="8"/>
        <v>0</v>
      </c>
    </row>
    <row r="64" spans="1:45" x14ac:dyDescent="0.2">
      <c r="A64" s="124"/>
      <c r="B64" s="107" t="s">
        <v>71</v>
      </c>
      <c r="C64" s="94">
        <v>2</v>
      </c>
      <c r="D64" s="45"/>
      <c r="E64" s="26"/>
      <c r="F64" s="27"/>
      <c r="G64" s="27"/>
      <c r="H64" s="44"/>
      <c r="I64" s="27"/>
      <c r="J64" s="27"/>
      <c r="K64" s="27"/>
      <c r="L64" s="27"/>
      <c r="M64" s="26"/>
      <c r="N64" s="27"/>
      <c r="O64" s="27"/>
      <c r="P64" s="27"/>
      <c r="Q64" s="26"/>
      <c r="R64" s="27"/>
      <c r="S64" s="27"/>
      <c r="T64" s="27"/>
      <c r="U64" s="26"/>
      <c r="V64" s="27"/>
      <c r="W64" s="27"/>
      <c r="X64" s="26"/>
      <c r="Y64" s="27"/>
      <c r="Z64" s="27"/>
      <c r="AA64" s="27"/>
      <c r="AB64" s="42"/>
      <c r="AC64" s="42"/>
      <c r="AD64" s="42"/>
      <c r="AE64" s="26"/>
      <c r="AF64" s="26"/>
      <c r="AG64" s="27"/>
      <c r="AH64" s="27"/>
      <c r="AI64" s="27"/>
      <c r="AJ64" s="26"/>
      <c r="AK64" s="27"/>
      <c r="AL64" s="27"/>
      <c r="AM64" s="42"/>
      <c r="AN64" s="42"/>
      <c r="AO64" s="42"/>
      <c r="AP64" s="42"/>
      <c r="AQ64" s="39">
        <f t="shared" si="11"/>
        <v>0</v>
      </c>
      <c r="AR64" s="3">
        <f>34*2</f>
        <v>68</v>
      </c>
      <c r="AS64" s="40">
        <f t="shared" si="8"/>
        <v>0</v>
      </c>
    </row>
    <row r="65" spans="1:45" ht="12.75" customHeight="1" x14ac:dyDescent="0.2">
      <c r="A65" s="124"/>
      <c r="B65" s="107"/>
      <c r="C65" s="94" t="s">
        <v>108</v>
      </c>
      <c r="D65" s="45"/>
      <c r="E65" s="26"/>
      <c r="F65" s="27"/>
      <c r="G65" s="27"/>
      <c r="H65" s="27"/>
      <c r="I65" s="26"/>
      <c r="J65" s="27"/>
      <c r="K65" s="27"/>
      <c r="L65" s="27"/>
      <c r="M65" s="26"/>
      <c r="N65" s="27"/>
      <c r="O65" s="27"/>
      <c r="P65" s="27"/>
      <c r="Q65" s="26"/>
      <c r="R65" s="27"/>
      <c r="S65" s="27"/>
      <c r="T65" s="27"/>
      <c r="U65" s="26"/>
      <c r="V65" s="27"/>
      <c r="W65" s="27"/>
      <c r="X65" s="26"/>
      <c r="Y65" s="27"/>
      <c r="Z65" s="27"/>
      <c r="AA65" s="27"/>
      <c r="AB65" s="27"/>
      <c r="AC65" s="27"/>
      <c r="AD65" s="26"/>
      <c r="AE65" s="26"/>
      <c r="AF65" s="26"/>
      <c r="AG65" s="26"/>
      <c r="AH65" s="42"/>
      <c r="AI65" s="42"/>
      <c r="AJ65" s="42"/>
      <c r="AK65" s="27"/>
      <c r="AL65" s="27"/>
      <c r="AM65" s="42"/>
      <c r="AN65" s="42"/>
      <c r="AO65" s="42"/>
      <c r="AP65" s="42"/>
      <c r="AQ65" s="39">
        <f t="shared" si="11"/>
        <v>0</v>
      </c>
      <c r="AR65" s="3">
        <f t="shared" ref="AR65:AR66" si="14">34*2</f>
        <v>68</v>
      </c>
      <c r="AS65" s="40">
        <f t="shared" si="8"/>
        <v>0</v>
      </c>
    </row>
    <row r="66" spans="1:45" x14ac:dyDescent="0.2">
      <c r="A66" s="124"/>
      <c r="B66" s="107"/>
      <c r="C66" s="94"/>
      <c r="D66" s="45"/>
      <c r="E66" s="26"/>
      <c r="F66" s="27"/>
      <c r="G66" s="27"/>
      <c r="H66" s="27"/>
      <c r="I66" s="26"/>
      <c r="J66" s="27"/>
      <c r="K66" s="27"/>
      <c r="L66" s="27"/>
      <c r="M66" s="26"/>
      <c r="N66" s="27"/>
      <c r="O66" s="27"/>
      <c r="P66" s="27"/>
      <c r="Q66" s="26"/>
      <c r="R66" s="27"/>
      <c r="S66" s="27"/>
      <c r="T66" s="27"/>
      <c r="U66" s="26"/>
      <c r="V66" s="27"/>
      <c r="W66" s="27"/>
      <c r="X66" s="26"/>
      <c r="Y66" s="27"/>
      <c r="Z66" s="27"/>
      <c r="AA66" s="27"/>
      <c r="AB66" s="27"/>
      <c r="AC66" s="27"/>
      <c r="AD66" s="26"/>
      <c r="AE66" s="26"/>
      <c r="AF66" s="26"/>
      <c r="AG66" s="26"/>
      <c r="AH66" s="42"/>
      <c r="AI66" s="42"/>
      <c r="AJ66" s="42"/>
      <c r="AK66" s="27"/>
      <c r="AL66" s="27"/>
      <c r="AM66" s="42"/>
      <c r="AN66" s="42"/>
      <c r="AO66" s="42"/>
      <c r="AP66" s="42"/>
      <c r="AQ66" s="39">
        <f t="shared" si="11"/>
        <v>0</v>
      </c>
      <c r="AR66" s="3">
        <f t="shared" si="14"/>
        <v>68</v>
      </c>
      <c r="AS66" s="40">
        <f t="shared" si="8"/>
        <v>0</v>
      </c>
    </row>
    <row r="67" spans="1:45" s="44" customFormat="1" ht="27" customHeight="1" x14ac:dyDescent="0.2">
      <c r="A67" s="68"/>
      <c r="B67" s="69"/>
      <c r="C67" s="69"/>
      <c r="D67" s="69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8"/>
      <c r="AN67" s="68"/>
      <c r="AO67" s="68"/>
      <c r="AP67" s="68"/>
      <c r="AQ67" s="68"/>
      <c r="AR67" s="68"/>
      <c r="AS67" s="68"/>
    </row>
    <row r="68" spans="1:45" s="44" customFormat="1" ht="114" customHeight="1" x14ac:dyDescent="0.2">
      <c r="A68" s="132" t="s">
        <v>23</v>
      </c>
      <c r="B68" s="132"/>
      <c r="C68" s="132"/>
      <c r="D68" s="132"/>
      <c r="E68" s="129" t="s">
        <v>40</v>
      </c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1"/>
      <c r="AQ68" s="137" t="s">
        <v>20</v>
      </c>
      <c r="AR68" s="137" t="s">
        <v>22</v>
      </c>
      <c r="AS68" s="159" t="s">
        <v>21</v>
      </c>
    </row>
    <row r="69" spans="1:45" s="2" customFormat="1" x14ac:dyDescent="0.2">
      <c r="A69" s="111" t="s">
        <v>0</v>
      </c>
      <c r="B69" s="113"/>
      <c r="C69" s="108" t="s">
        <v>61</v>
      </c>
      <c r="D69" s="23" t="s">
        <v>18</v>
      </c>
      <c r="E69" s="107" t="s">
        <v>1</v>
      </c>
      <c r="F69" s="107"/>
      <c r="G69" s="107"/>
      <c r="H69" s="107"/>
      <c r="I69" s="107" t="s">
        <v>2</v>
      </c>
      <c r="J69" s="107"/>
      <c r="K69" s="107"/>
      <c r="L69" s="107"/>
      <c r="M69" s="107" t="s">
        <v>3</v>
      </c>
      <c r="N69" s="107"/>
      <c r="O69" s="107"/>
      <c r="P69" s="107"/>
      <c r="Q69" s="107" t="s">
        <v>4</v>
      </c>
      <c r="R69" s="107"/>
      <c r="S69" s="107"/>
      <c r="T69" s="107"/>
      <c r="U69" s="107" t="s">
        <v>5</v>
      </c>
      <c r="V69" s="107"/>
      <c r="W69" s="107"/>
      <c r="X69" s="107" t="s">
        <v>6</v>
      </c>
      <c r="Y69" s="107"/>
      <c r="Z69" s="107"/>
      <c r="AA69" s="107"/>
      <c r="AB69" s="107" t="s">
        <v>7</v>
      </c>
      <c r="AC69" s="107"/>
      <c r="AD69" s="107"/>
      <c r="AE69" s="107" t="s">
        <v>8</v>
      </c>
      <c r="AF69" s="107"/>
      <c r="AG69" s="107"/>
      <c r="AH69" s="107"/>
      <c r="AI69" s="107"/>
      <c r="AJ69" s="107" t="s">
        <v>9</v>
      </c>
      <c r="AK69" s="107"/>
      <c r="AL69" s="107"/>
      <c r="AM69" s="107" t="s">
        <v>10</v>
      </c>
      <c r="AN69" s="107"/>
      <c r="AO69" s="107"/>
      <c r="AP69" s="107"/>
      <c r="AQ69" s="137"/>
      <c r="AR69" s="137"/>
      <c r="AS69" s="159"/>
    </row>
    <row r="70" spans="1:45" s="2" customFormat="1" ht="16.5" customHeight="1" x14ac:dyDescent="0.2">
      <c r="A70" s="114"/>
      <c r="B70" s="116"/>
      <c r="C70" s="110"/>
      <c r="D70" s="23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37"/>
      <c r="AR70" s="137"/>
      <c r="AS70" s="159"/>
    </row>
    <row r="71" spans="1:45" s="6" customFormat="1" ht="11.25" customHeight="1" x14ac:dyDescent="0.2">
      <c r="A71" s="123" t="s">
        <v>25</v>
      </c>
      <c r="B71" s="108" t="s">
        <v>13</v>
      </c>
      <c r="C71" s="38">
        <v>3</v>
      </c>
      <c r="D71" s="45"/>
      <c r="E71" s="26"/>
      <c r="F71" s="95" t="s">
        <v>136</v>
      </c>
      <c r="G71" s="42"/>
      <c r="H71" s="42"/>
      <c r="I71" s="42"/>
      <c r="J71" s="42"/>
      <c r="K71" s="42"/>
      <c r="L71" s="95" t="s">
        <v>138</v>
      </c>
      <c r="M71" s="42"/>
      <c r="N71" s="42"/>
      <c r="O71" s="42"/>
      <c r="P71" s="42"/>
      <c r="Q71" s="96" t="s">
        <v>140</v>
      </c>
      <c r="R71" s="26"/>
      <c r="S71" s="26"/>
      <c r="T71" s="96" t="s">
        <v>125</v>
      </c>
      <c r="U71" s="26"/>
      <c r="V71" s="26"/>
      <c r="W71" s="26"/>
      <c r="X71" s="96" t="s">
        <v>325</v>
      </c>
      <c r="Y71" s="26"/>
      <c r="Z71" s="96" t="s">
        <v>246</v>
      </c>
      <c r="AA71" s="26"/>
      <c r="AC71" s="26"/>
      <c r="AD71" s="26"/>
      <c r="AE71" s="105"/>
      <c r="AF71" s="26"/>
      <c r="AG71" s="26"/>
      <c r="AH71" s="26"/>
      <c r="AI71" s="26"/>
      <c r="AJ71" s="96" t="s">
        <v>333</v>
      </c>
      <c r="AK71" s="26"/>
      <c r="AL71" s="96" t="s">
        <v>334</v>
      </c>
      <c r="AM71" s="42"/>
      <c r="AN71" s="42"/>
      <c r="AO71" s="42"/>
      <c r="AP71" s="42"/>
      <c r="AQ71" s="39">
        <f>COUNTA(E71:AP71)</f>
        <v>8</v>
      </c>
      <c r="AR71" s="3">
        <f>34*5</f>
        <v>170</v>
      </c>
      <c r="AS71" s="40">
        <f>AQ71/AR71</f>
        <v>4.7058823529411764E-2</v>
      </c>
    </row>
    <row r="72" spans="1:45" s="6" customFormat="1" ht="15" customHeight="1" x14ac:dyDescent="0.2">
      <c r="A72" s="124"/>
      <c r="B72" s="109"/>
      <c r="C72" s="38" t="s">
        <v>109</v>
      </c>
      <c r="D72" s="45"/>
      <c r="E72" s="26"/>
      <c r="F72" s="95" t="s">
        <v>136</v>
      </c>
      <c r="G72" s="42"/>
      <c r="H72" s="42"/>
      <c r="I72" s="42"/>
      <c r="J72" s="42"/>
      <c r="K72" s="42"/>
      <c r="L72" s="95" t="s">
        <v>138</v>
      </c>
      <c r="M72" s="42"/>
      <c r="N72" s="42"/>
      <c r="O72" s="42"/>
      <c r="P72" s="42"/>
      <c r="Q72" s="98" t="s">
        <v>140</v>
      </c>
      <c r="R72" s="26"/>
      <c r="S72" s="26"/>
      <c r="T72" s="96" t="s">
        <v>125</v>
      </c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96" t="s">
        <v>220</v>
      </c>
      <c r="AF72" s="26"/>
      <c r="AG72" s="26"/>
      <c r="AH72" s="26"/>
      <c r="AI72" s="26"/>
      <c r="AJ72" s="26"/>
      <c r="AK72" s="26"/>
      <c r="AL72" s="95" t="s">
        <v>304</v>
      </c>
      <c r="AM72" s="42"/>
      <c r="AO72" s="42"/>
      <c r="AP72" s="42"/>
      <c r="AQ72" s="39">
        <f>COUNTA(E72:AP72)</f>
        <v>6</v>
      </c>
      <c r="AR72" s="3">
        <f t="shared" ref="AR72:AR73" si="15">34*5</f>
        <v>170</v>
      </c>
      <c r="AS72" s="40">
        <f t="shared" ref="AS72:AS97" si="16">AQ72/AR72</f>
        <v>3.5294117647058823E-2</v>
      </c>
    </row>
    <row r="73" spans="1:45" s="6" customFormat="1" ht="12.75" customHeight="1" x14ac:dyDescent="0.2">
      <c r="A73" s="124"/>
      <c r="B73" s="110"/>
      <c r="C73" s="38" t="s">
        <v>326</v>
      </c>
      <c r="D73" s="45"/>
      <c r="E73" s="26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26"/>
      <c r="R73" s="27"/>
      <c r="S73" s="27"/>
      <c r="T73" s="27"/>
      <c r="U73" s="96" t="s">
        <v>327</v>
      </c>
      <c r="V73" s="27"/>
      <c r="W73" s="27"/>
      <c r="X73" s="26"/>
      <c r="Y73" s="98" t="s">
        <v>328</v>
      </c>
      <c r="Z73" s="27"/>
      <c r="AA73" s="27"/>
      <c r="AB73" s="26"/>
      <c r="AC73" s="27"/>
      <c r="AD73" s="27"/>
      <c r="AE73" s="26"/>
      <c r="AF73" s="26"/>
      <c r="AG73" s="27"/>
      <c r="AH73" s="27"/>
      <c r="AI73" s="98" t="s">
        <v>255</v>
      </c>
      <c r="AJ73" s="26"/>
      <c r="AK73" s="27"/>
      <c r="AL73" s="98" t="s">
        <v>250</v>
      </c>
      <c r="AM73" s="42"/>
      <c r="AN73" s="42"/>
      <c r="AO73" s="42"/>
      <c r="AP73" s="42"/>
      <c r="AQ73" s="39">
        <f t="shared" ref="AQ73:AQ75" si="17">COUNTA(E73:AP73)</f>
        <v>4</v>
      </c>
      <c r="AR73" s="3">
        <f t="shared" si="15"/>
        <v>170</v>
      </c>
      <c r="AS73" s="40">
        <f t="shared" si="16"/>
        <v>2.3529411764705882E-2</v>
      </c>
    </row>
    <row r="74" spans="1:45" s="6" customFormat="1" ht="15" customHeight="1" x14ac:dyDescent="0.2">
      <c r="A74" s="124"/>
      <c r="B74" s="108" t="s">
        <v>11</v>
      </c>
      <c r="C74" s="94">
        <v>3</v>
      </c>
      <c r="D74" s="45"/>
      <c r="E74" s="26"/>
      <c r="F74" s="95" t="s">
        <v>136</v>
      </c>
      <c r="G74" s="42"/>
      <c r="H74" s="42"/>
      <c r="I74" s="42"/>
      <c r="J74" s="42"/>
      <c r="K74" s="95" t="s">
        <v>145</v>
      </c>
      <c r="L74" s="42"/>
      <c r="M74" s="42"/>
      <c r="N74" s="42"/>
      <c r="O74" s="42"/>
      <c r="P74" s="42"/>
      <c r="Q74" s="26"/>
      <c r="R74" s="27"/>
      <c r="S74" s="98" t="s">
        <v>147</v>
      </c>
      <c r="T74" s="27"/>
      <c r="U74" s="26"/>
      <c r="V74" s="27"/>
      <c r="W74" s="27"/>
      <c r="X74" s="26"/>
      <c r="Y74" s="27"/>
      <c r="Z74" s="27"/>
      <c r="AA74" s="27"/>
      <c r="AB74" s="96" t="s">
        <v>332</v>
      </c>
      <c r="AC74" s="27"/>
      <c r="AD74" s="27"/>
      <c r="AE74" s="26"/>
      <c r="AF74" s="26"/>
      <c r="AG74" s="27"/>
      <c r="AH74" s="27"/>
      <c r="AI74" s="98" t="s">
        <v>277</v>
      </c>
      <c r="AJ74" s="26"/>
      <c r="AK74" s="27"/>
      <c r="AL74" s="98" t="s">
        <v>279</v>
      </c>
      <c r="AM74" s="42"/>
      <c r="AN74" s="42"/>
      <c r="AO74" s="42"/>
      <c r="AP74" s="42"/>
      <c r="AQ74" s="39">
        <f t="shared" si="17"/>
        <v>6</v>
      </c>
      <c r="AR74" s="3">
        <f>34*4</f>
        <v>136</v>
      </c>
      <c r="AS74" s="40">
        <f t="shared" si="16"/>
        <v>4.4117647058823532E-2</v>
      </c>
    </row>
    <row r="75" spans="1:45" s="6" customFormat="1" ht="15" customHeight="1" x14ac:dyDescent="0.2">
      <c r="A75" s="124"/>
      <c r="B75" s="109"/>
      <c r="C75" s="94" t="s">
        <v>109</v>
      </c>
      <c r="D75" s="45"/>
      <c r="E75" s="26"/>
      <c r="F75" s="98" t="s">
        <v>137</v>
      </c>
      <c r="G75" s="27"/>
      <c r="H75" s="42"/>
      <c r="I75" s="27"/>
      <c r="J75" s="27"/>
      <c r="K75" s="98" t="s">
        <v>124</v>
      </c>
      <c r="L75" s="27"/>
      <c r="M75" s="26"/>
      <c r="N75" s="27"/>
      <c r="O75" s="27"/>
      <c r="P75" s="27"/>
      <c r="Q75" s="26"/>
      <c r="R75" s="27"/>
      <c r="S75" s="98" t="s">
        <v>146</v>
      </c>
      <c r="T75" s="27"/>
      <c r="U75" s="26"/>
      <c r="V75" s="27"/>
      <c r="W75" s="27"/>
      <c r="X75" s="96" t="s">
        <v>222</v>
      </c>
      <c r="Y75" s="27"/>
      <c r="Z75" s="27"/>
      <c r="AA75" s="27"/>
      <c r="AB75" s="95" t="s">
        <v>223</v>
      </c>
      <c r="AC75" s="42"/>
      <c r="AD75" s="42"/>
      <c r="AE75" s="26"/>
      <c r="AF75" s="26"/>
      <c r="AG75" s="27"/>
      <c r="AH75" s="27"/>
      <c r="AI75" s="98" t="s">
        <v>227</v>
      </c>
      <c r="AJ75" s="26"/>
      <c r="AK75" s="27"/>
      <c r="AL75" s="98" t="s">
        <v>228</v>
      </c>
      <c r="AM75" s="42"/>
      <c r="AN75" s="42"/>
      <c r="AO75" s="42"/>
      <c r="AP75" s="42"/>
      <c r="AQ75" s="39">
        <f t="shared" si="17"/>
        <v>7</v>
      </c>
      <c r="AR75" s="3">
        <f t="shared" ref="AR75:AR79" si="18">34*4</f>
        <v>136</v>
      </c>
      <c r="AS75" s="40">
        <f t="shared" si="16"/>
        <v>5.1470588235294115E-2</v>
      </c>
    </row>
    <row r="76" spans="1:45" s="6" customFormat="1" ht="15" customHeight="1" x14ac:dyDescent="0.2">
      <c r="A76" s="124"/>
      <c r="B76" s="110"/>
      <c r="C76" s="94" t="s">
        <v>326</v>
      </c>
      <c r="D76" s="45"/>
      <c r="E76" s="26"/>
      <c r="F76" s="26"/>
      <c r="G76" s="27"/>
      <c r="H76" s="26"/>
      <c r="I76" s="26"/>
      <c r="J76" s="44"/>
      <c r="K76" s="26"/>
      <c r="L76" s="26"/>
      <c r="M76" s="26"/>
      <c r="N76" s="26"/>
      <c r="O76" s="26"/>
      <c r="P76" s="26"/>
      <c r="Q76" s="26"/>
      <c r="R76" s="27"/>
      <c r="S76" s="27"/>
      <c r="T76" s="27"/>
      <c r="U76" s="26"/>
      <c r="V76" s="27"/>
      <c r="W76" s="27"/>
      <c r="X76" s="26"/>
      <c r="Y76" s="98" t="s">
        <v>329</v>
      </c>
      <c r="Z76" s="27"/>
      <c r="AA76" s="27"/>
      <c r="AB76" s="27"/>
      <c r="AC76" s="27"/>
      <c r="AD76" s="26"/>
      <c r="AE76" s="26"/>
      <c r="AF76" s="26"/>
      <c r="AG76" s="96" t="s">
        <v>330</v>
      </c>
      <c r="AH76" s="42"/>
      <c r="AI76" s="42"/>
      <c r="AJ76" s="42"/>
      <c r="AK76" s="98" t="s">
        <v>331</v>
      </c>
      <c r="AL76" s="27"/>
      <c r="AM76" s="42"/>
      <c r="AN76" s="42"/>
      <c r="AO76" s="42"/>
      <c r="AP76" s="42"/>
      <c r="AQ76" s="39">
        <f>COUNTA(E76:AP76)</f>
        <v>3</v>
      </c>
      <c r="AR76" s="3">
        <f t="shared" si="18"/>
        <v>136</v>
      </c>
      <c r="AS76" s="40">
        <f t="shared" si="16"/>
        <v>2.2058823529411766E-2</v>
      </c>
    </row>
    <row r="77" spans="1:45" s="6" customFormat="1" ht="38.25" x14ac:dyDescent="0.2">
      <c r="A77" s="124"/>
      <c r="B77" s="108" t="s">
        <v>16</v>
      </c>
      <c r="C77" s="94">
        <v>3</v>
      </c>
      <c r="D77" s="45"/>
      <c r="E77" s="26"/>
      <c r="F77" s="26"/>
      <c r="G77" s="26"/>
      <c r="H77" s="27"/>
      <c r="I77" s="99" t="s">
        <v>121</v>
      </c>
      <c r="J77" s="26"/>
      <c r="K77" s="26"/>
      <c r="L77" s="26"/>
      <c r="M77" s="26"/>
      <c r="N77" s="26"/>
      <c r="O77" s="96" t="s">
        <v>142</v>
      </c>
      <c r="P77" s="26"/>
      <c r="Q77" s="26"/>
      <c r="R77" s="27"/>
      <c r="S77" s="100" t="s">
        <v>144</v>
      </c>
      <c r="T77" s="27"/>
      <c r="U77" s="26"/>
      <c r="V77" s="27"/>
      <c r="W77" s="27"/>
      <c r="X77" s="26"/>
      <c r="Y77" s="27"/>
      <c r="Z77" s="27"/>
      <c r="AA77" s="27"/>
      <c r="AB77" s="27"/>
      <c r="AC77" s="27"/>
      <c r="AD77" s="26"/>
      <c r="AE77" s="26"/>
      <c r="AF77" s="26"/>
      <c r="AG77" s="26"/>
      <c r="AH77" s="42"/>
      <c r="AI77" s="42"/>
      <c r="AJ77" s="42"/>
      <c r="AK77" s="27"/>
      <c r="AL77" s="27"/>
      <c r="AM77" s="42"/>
      <c r="AN77" s="42"/>
      <c r="AO77" s="42"/>
      <c r="AP77" s="42"/>
      <c r="AQ77" s="39">
        <f>COUNTA(E77:AP77)</f>
        <v>3</v>
      </c>
      <c r="AR77" s="3">
        <f t="shared" si="18"/>
        <v>136</v>
      </c>
      <c r="AS77" s="40">
        <f t="shared" si="16"/>
        <v>2.2058823529411766E-2</v>
      </c>
    </row>
    <row r="78" spans="1:45" ht="19.5" customHeight="1" x14ac:dyDescent="0.2">
      <c r="A78" s="124"/>
      <c r="B78" s="109"/>
      <c r="C78" s="94" t="s">
        <v>109</v>
      </c>
      <c r="D78" s="45"/>
      <c r="E78" s="26"/>
      <c r="F78" s="27"/>
      <c r="G78" s="27"/>
      <c r="H78" s="44"/>
      <c r="I78" s="96" t="s">
        <v>141</v>
      </c>
      <c r="J78" s="27"/>
      <c r="K78" s="27"/>
      <c r="L78" s="27"/>
      <c r="M78" s="26"/>
      <c r="N78" s="27"/>
      <c r="O78" s="27"/>
      <c r="P78" s="98" t="s">
        <v>117</v>
      </c>
      <c r="Q78" s="26"/>
      <c r="R78" s="27"/>
      <c r="S78" s="98" t="s">
        <v>143</v>
      </c>
      <c r="T78" s="27"/>
      <c r="U78" s="26"/>
      <c r="V78" s="27"/>
      <c r="W78" s="27"/>
      <c r="X78" s="26"/>
      <c r="Y78" s="27"/>
      <c r="Z78" s="27"/>
      <c r="AA78" s="27"/>
      <c r="AB78" s="27"/>
      <c r="AC78" s="98" t="s">
        <v>220</v>
      </c>
      <c r="AD78" s="105"/>
      <c r="AE78" s="96" t="s">
        <v>221</v>
      </c>
      <c r="AF78" s="26"/>
      <c r="AG78" s="26"/>
      <c r="AH78" s="42"/>
      <c r="AI78" s="95" t="s">
        <v>225</v>
      </c>
      <c r="AJ78" s="42"/>
      <c r="AK78" s="27"/>
      <c r="AL78" s="98" t="s">
        <v>226</v>
      </c>
      <c r="AM78" s="42"/>
      <c r="AN78" s="42"/>
      <c r="AO78" s="42"/>
      <c r="AP78" s="42"/>
      <c r="AQ78" s="39">
        <f t="shared" ref="AQ78:AQ97" si="19">COUNTA(E78:AP78)</f>
        <v>7</v>
      </c>
      <c r="AR78" s="3">
        <f t="shared" si="18"/>
        <v>136</v>
      </c>
      <c r="AS78" s="40">
        <f t="shared" si="16"/>
        <v>5.1470588235294115E-2</v>
      </c>
    </row>
    <row r="79" spans="1:45" ht="12.75" customHeight="1" x14ac:dyDescent="0.2">
      <c r="A79" s="124"/>
      <c r="B79" s="110"/>
      <c r="C79" s="94" t="s">
        <v>326</v>
      </c>
      <c r="D79" s="45"/>
      <c r="E79" s="26"/>
      <c r="F79" s="27"/>
      <c r="G79" s="44"/>
      <c r="H79" s="27"/>
      <c r="I79" s="26"/>
      <c r="J79" s="27"/>
      <c r="K79" s="27"/>
      <c r="L79" s="27"/>
      <c r="M79" s="26"/>
      <c r="N79" s="27"/>
      <c r="O79" s="27"/>
      <c r="P79" s="27"/>
      <c r="Q79" s="26"/>
      <c r="R79" s="27"/>
      <c r="S79" s="27"/>
      <c r="T79" s="27"/>
      <c r="U79" s="26"/>
      <c r="V79" s="27"/>
      <c r="W79" s="27"/>
      <c r="X79" s="26"/>
      <c r="Y79" s="27"/>
      <c r="Z79" s="27"/>
      <c r="AA79" s="27"/>
      <c r="AB79" s="27"/>
      <c r="AC79" s="27"/>
      <c r="AD79" s="26"/>
      <c r="AE79" s="26"/>
      <c r="AF79" s="26"/>
      <c r="AG79" s="26"/>
      <c r="AH79" s="42"/>
      <c r="AI79" s="42"/>
      <c r="AJ79" s="42"/>
      <c r="AK79" s="27"/>
      <c r="AL79" s="27"/>
      <c r="AM79" s="42"/>
      <c r="AN79" s="42"/>
      <c r="AO79" s="42"/>
      <c r="AP79" s="42"/>
      <c r="AQ79" s="39">
        <f t="shared" si="19"/>
        <v>0</v>
      </c>
      <c r="AR79" s="3">
        <f t="shared" si="18"/>
        <v>136</v>
      </c>
      <c r="AS79" s="40">
        <f t="shared" si="16"/>
        <v>0</v>
      </c>
    </row>
    <row r="80" spans="1:45" ht="12.75" customHeight="1" x14ac:dyDescent="0.2">
      <c r="A80" s="124"/>
      <c r="B80" s="108" t="s">
        <v>17</v>
      </c>
      <c r="C80" s="94">
        <v>3</v>
      </c>
      <c r="D80" s="45"/>
      <c r="E80" s="26"/>
      <c r="F80" s="27"/>
      <c r="G80" s="27"/>
      <c r="H80" s="27"/>
      <c r="I80" s="26"/>
      <c r="J80" s="27"/>
      <c r="K80" s="27"/>
      <c r="L80" s="27"/>
      <c r="M80" s="26"/>
      <c r="N80" s="27"/>
      <c r="O80" s="27"/>
      <c r="P80" s="27"/>
      <c r="Q80" s="27"/>
      <c r="R80" s="27"/>
      <c r="S80" s="27"/>
      <c r="T80" s="98" t="s">
        <v>133</v>
      </c>
      <c r="U80" s="26"/>
      <c r="V80" s="27"/>
      <c r="W80" s="27"/>
      <c r="X80" s="26"/>
      <c r="Y80" s="98" t="s">
        <v>329</v>
      </c>
      <c r="Z80" s="27"/>
      <c r="AA80" s="27"/>
      <c r="AB80" s="27"/>
      <c r="AC80" s="27"/>
      <c r="AD80" s="27"/>
      <c r="AE80" s="26"/>
      <c r="AF80" s="26"/>
      <c r="AG80" s="42"/>
      <c r="AH80" s="42"/>
      <c r="AI80" s="42"/>
      <c r="AJ80" s="42"/>
      <c r="AK80" s="27"/>
      <c r="AL80" s="27"/>
      <c r="AM80" s="42"/>
      <c r="AN80" s="42"/>
      <c r="AO80" s="42"/>
      <c r="AP80" s="42"/>
      <c r="AQ80" s="39">
        <f t="shared" si="19"/>
        <v>2</v>
      </c>
      <c r="AR80" s="3">
        <f>34*2</f>
        <v>68</v>
      </c>
      <c r="AS80" s="40">
        <f t="shared" si="16"/>
        <v>2.9411764705882353E-2</v>
      </c>
    </row>
    <row r="81" spans="1:45" ht="12.75" customHeight="1" x14ac:dyDescent="0.2">
      <c r="A81" s="124"/>
      <c r="B81" s="109"/>
      <c r="C81" s="94" t="s">
        <v>109</v>
      </c>
      <c r="D81" s="45"/>
      <c r="E81" s="26"/>
      <c r="F81" s="27"/>
      <c r="G81" s="27"/>
      <c r="H81" s="27"/>
      <c r="I81" s="26"/>
      <c r="J81" s="27"/>
      <c r="K81" s="27"/>
      <c r="L81" s="27"/>
      <c r="M81" s="26"/>
      <c r="N81" s="27"/>
      <c r="O81" s="27"/>
      <c r="P81" s="27"/>
      <c r="Q81" s="26"/>
      <c r="R81" s="27"/>
      <c r="S81" s="27"/>
      <c r="T81" s="101" t="s">
        <v>148</v>
      </c>
      <c r="U81" s="26"/>
      <c r="V81" s="27"/>
      <c r="W81" s="27"/>
      <c r="X81" s="26"/>
      <c r="Y81" s="98" t="s">
        <v>224</v>
      </c>
      <c r="Z81" s="27"/>
      <c r="AA81" s="27"/>
      <c r="AB81" s="26"/>
      <c r="AC81" s="27"/>
      <c r="AD81" s="42"/>
      <c r="AE81" s="26"/>
      <c r="AF81" s="26"/>
      <c r="AG81" s="27"/>
      <c r="AH81" s="27"/>
      <c r="AI81" s="42"/>
      <c r="AJ81" s="26"/>
      <c r="AK81" s="27"/>
      <c r="AL81" s="27"/>
      <c r="AM81" s="42"/>
      <c r="AN81" s="42"/>
      <c r="AO81" s="42"/>
      <c r="AP81" s="42"/>
      <c r="AQ81" s="39">
        <f t="shared" si="19"/>
        <v>2</v>
      </c>
      <c r="AR81" s="3">
        <f t="shared" ref="AR81:AR85" si="20">34*2</f>
        <v>68</v>
      </c>
      <c r="AS81" s="40">
        <f t="shared" si="16"/>
        <v>2.9411764705882353E-2</v>
      </c>
    </row>
    <row r="82" spans="1:45" ht="12.75" customHeight="1" x14ac:dyDescent="0.2">
      <c r="A82" s="124"/>
      <c r="B82" s="110"/>
      <c r="C82" s="94" t="s">
        <v>326</v>
      </c>
      <c r="D82" s="45"/>
      <c r="E82" s="26"/>
      <c r="F82" s="27"/>
      <c r="G82" s="27"/>
      <c r="H82" s="27"/>
      <c r="I82" s="26"/>
      <c r="J82" s="27"/>
      <c r="K82" s="27"/>
      <c r="L82" s="27"/>
      <c r="M82" s="26"/>
      <c r="N82" s="27"/>
      <c r="O82" s="27"/>
      <c r="P82" s="27"/>
      <c r="Q82" s="26"/>
      <c r="R82" s="27"/>
      <c r="S82" s="27"/>
      <c r="T82" s="27"/>
      <c r="U82" s="26"/>
      <c r="V82" s="27"/>
      <c r="W82" s="27"/>
      <c r="X82" s="26"/>
      <c r="Y82" s="27"/>
      <c r="Z82" s="27"/>
      <c r="AA82" s="27"/>
      <c r="AB82" s="26"/>
      <c r="AC82" s="27"/>
      <c r="AD82" s="42"/>
      <c r="AE82" s="26"/>
      <c r="AF82" s="26"/>
      <c r="AG82" s="27"/>
      <c r="AH82" s="27"/>
      <c r="AI82" s="42"/>
      <c r="AJ82" s="26"/>
      <c r="AK82" s="27"/>
      <c r="AL82" s="27"/>
      <c r="AM82" s="42"/>
      <c r="AN82" s="42"/>
      <c r="AO82" s="42"/>
      <c r="AP82" s="42"/>
      <c r="AQ82" s="39">
        <f t="shared" si="19"/>
        <v>0</v>
      </c>
      <c r="AR82" s="3">
        <f t="shared" si="20"/>
        <v>68</v>
      </c>
      <c r="AS82" s="40">
        <f t="shared" si="16"/>
        <v>0</v>
      </c>
    </row>
    <row r="83" spans="1:45" ht="12.75" customHeight="1" x14ac:dyDescent="0.2">
      <c r="A83" s="124"/>
      <c r="B83" s="125" t="s">
        <v>284</v>
      </c>
      <c r="C83" s="94">
        <v>3</v>
      </c>
      <c r="D83" s="45"/>
      <c r="E83" s="26"/>
      <c r="F83" s="27"/>
      <c r="G83" s="27"/>
      <c r="H83" s="27"/>
      <c r="I83" s="26"/>
      <c r="J83" s="27"/>
      <c r="K83" s="27"/>
      <c r="L83" s="98" t="s">
        <v>116</v>
      </c>
      <c r="M83" s="26"/>
      <c r="N83" s="27"/>
      <c r="O83" s="27"/>
      <c r="P83" s="27"/>
      <c r="Q83" s="26"/>
      <c r="R83" s="27"/>
      <c r="S83" s="27"/>
      <c r="T83" s="98" t="s">
        <v>125</v>
      </c>
      <c r="U83" s="26"/>
      <c r="V83" s="27"/>
      <c r="W83" s="27"/>
      <c r="X83" s="26"/>
      <c r="Y83" s="27"/>
      <c r="Z83" s="27"/>
      <c r="AA83" s="27"/>
      <c r="AB83" s="26"/>
      <c r="AC83" s="27"/>
      <c r="AD83" s="42"/>
      <c r="AE83" s="96" t="s">
        <v>302</v>
      </c>
      <c r="AF83" s="26"/>
      <c r="AG83" s="27"/>
      <c r="AH83" s="27"/>
      <c r="AI83" s="42"/>
      <c r="AJ83" s="26"/>
      <c r="AK83" s="27"/>
      <c r="AL83" s="98" t="s">
        <v>301</v>
      </c>
      <c r="AM83" s="42"/>
      <c r="AN83" s="42"/>
      <c r="AO83" s="42"/>
      <c r="AP83" s="42"/>
      <c r="AQ83" s="39">
        <f t="shared" si="19"/>
        <v>4</v>
      </c>
      <c r="AR83" s="3">
        <f t="shared" si="20"/>
        <v>68</v>
      </c>
      <c r="AS83" s="40">
        <f t="shared" si="16"/>
        <v>5.8823529411764705E-2</v>
      </c>
    </row>
    <row r="84" spans="1:45" ht="12.75" customHeight="1" x14ac:dyDescent="0.2">
      <c r="A84" s="124"/>
      <c r="B84" s="126"/>
      <c r="C84" s="94" t="s">
        <v>109</v>
      </c>
      <c r="D84" s="45"/>
      <c r="E84" s="26"/>
      <c r="F84" s="27"/>
      <c r="G84" s="27"/>
      <c r="H84" s="27"/>
      <c r="I84" s="26"/>
      <c r="J84" s="27"/>
      <c r="K84" s="27"/>
      <c r="L84" s="98" t="s">
        <v>120</v>
      </c>
      <c r="M84" s="26"/>
      <c r="N84" s="27"/>
      <c r="O84" s="27"/>
      <c r="P84" s="27"/>
      <c r="Q84" s="26"/>
      <c r="R84" s="27"/>
      <c r="S84" s="27"/>
      <c r="T84" s="98" t="s">
        <v>126</v>
      </c>
      <c r="U84" s="26"/>
      <c r="V84" s="27"/>
      <c r="W84" s="27"/>
      <c r="X84" s="26"/>
      <c r="Y84" s="27"/>
      <c r="Z84" s="27"/>
      <c r="AA84" s="27"/>
      <c r="AB84" s="26"/>
      <c r="AC84" s="27"/>
      <c r="AD84" s="42"/>
      <c r="AE84" s="96" t="s">
        <v>303</v>
      </c>
      <c r="AF84" s="26"/>
      <c r="AG84" s="27"/>
      <c r="AH84" s="27"/>
      <c r="AI84" s="42"/>
      <c r="AJ84" s="26"/>
      <c r="AK84" s="27"/>
      <c r="AL84" s="98" t="s">
        <v>304</v>
      </c>
      <c r="AM84" s="42"/>
      <c r="AN84" s="42"/>
      <c r="AO84" s="42"/>
      <c r="AP84" s="42"/>
      <c r="AQ84" s="39">
        <f t="shared" si="19"/>
        <v>4</v>
      </c>
      <c r="AR84" s="3">
        <f t="shared" si="20"/>
        <v>68</v>
      </c>
      <c r="AS84" s="40">
        <f t="shared" si="16"/>
        <v>5.8823529411764705E-2</v>
      </c>
    </row>
    <row r="85" spans="1:45" ht="12.75" customHeight="1" x14ac:dyDescent="0.2">
      <c r="A85" s="124"/>
      <c r="B85" s="127"/>
      <c r="C85" s="94"/>
      <c r="D85" s="45"/>
      <c r="E85" s="26"/>
      <c r="F85" s="27"/>
      <c r="G85" s="27"/>
      <c r="H85" s="27"/>
      <c r="I85" s="26"/>
      <c r="J85" s="27"/>
      <c r="K85" s="27"/>
      <c r="L85" s="27"/>
      <c r="M85" s="26"/>
      <c r="N85" s="27"/>
      <c r="O85" s="27"/>
      <c r="P85" s="27"/>
      <c r="Q85" s="26"/>
      <c r="R85" s="27"/>
      <c r="S85" s="27"/>
      <c r="T85" s="27"/>
      <c r="U85" s="26"/>
      <c r="V85" s="27"/>
      <c r="W85" s="27"/>
      <c r="X85" s="26"/>
      <c r="Y85" s="27"/>
      <c r="Z85" s="27"/>
      <c r="AA85" s="27"/>
      <c r="AB85" s="26"/>
      <c r="AC85" s="27"/>
      <c r="AD85" s="42"/>
      <c r="AE85" s="26"/>
      <c r="AF85" s="26"/>
      <c r="AG85" s="27"/>
      <c r="AH85" s="27"/>
      <c r="AI85" s="42"/>
      <c r="AJ85" s="26"/>
      <c r="AK85" s="27"/>
      <c r="AL85" s="27"/>
      <c r="AM85" s="42"/>
      <c r="AN85" s="42"/>
      <c r="AO85" s="42"/>
      <c r="AP85" s="42"/>
      <c r="AQ85" s="39">
        <f t="shared" si="19"/>
        <v>0</v>
      </c>
      <c r="AR85" s="3">
        <f t="shared" si="20"/>
        <v>68</v>
      </c>
      <c r="AS85" s="40">
        <f t="shared" si="16"/>
        <v>0</v>
      </c>
    </row>
    <row r="86" spans="1:45" ht="12.75" customHeight="1" x14ac:dyDescent="0.2">
      <c r="A86" s="124"/>
      <c r="B86" s="108" t="s">
        <v>53</v>
      </c>
      <c r="C86" s="94">
        <v>3</v>
      </c>
      <c r="D86" s="45"/>
      <c r="E86" s="26"/>
      <c r="F86" s="27"/>
      <c r="G86" s="27"/>
      <c r="H86" s="27"/>
      <c r="I86" s="26"/>
      <c r="J86" s="27"/>
      <c r="K86" s="27"/>
      <c r="L86" s="27"/>
      <c r="M86" s="26"/>
      <c r="N86" s="27"/>
      <c r="O86" s="27"/>
      <c r="P86" s="27"/>
      <c r="Q86" s="26"/>
      <c r="R86" s="27"/>
      <c r="S86" s="27"/>
      <c r="T86" s="27"/>
      <c r="U86" s="26"/>
      <c r="V86" s="27"/>
      <c r="W86" s="27"/>
      <c r="X86" s="26"/>
      <c r="Y86" s="27"/>
      <c r="Z86" s="27"/>
      <c r="AA86" s="42"/>
      <c r="AB86" s="26"/>
      <c r="AC86" s="27"/>
      <c r="AD86" s="27"/>
      <c r="AE86" s="26"/>
      <c r="AF86" s="26"/>
      <c r="AG86" s="27"/>
      <c r="AH86" s="27"/>
      <c r="AI86" s="27"/>
      <c r="AJ86" s="42"/>
      <c r="AK86" s="27"/>
      <c r="AL86" s="27"/>
      <c r="AM86" s="42"/>
      <c r="AN86" s="42"/>
      <c r="AO86" s="42"/>
      <c r="AP86" s="42"/>
      <c r="AQ86" s="39">
        <f t="shared" si="19"/>
        <v>0</v>
      </c>
      <c r="AR86" s="3">
        <f>34*1</f>
        <v>34</v>
      </c>
      <c r="AS86" s="40">
        <f t="shared" si="16"/>
        <v>0</v>
      </c>
    </row>
    <row r="87" spans="1:45" ht="12.75" customHeight="1" x14ac:dyDescent="0.2">
      <c r="A87" s="124"/>
      <c r="B87" s="109"/>
      <c r="C87" s="94" t="s">
        <v>109</v>
      </c>
      <c r="D87" s="26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42"/>
      <c r="AN87" s="42"/>
      <c r="AO87" s="42"/>
      <c r="AP87" s="42"/>
      <c r="AQ87" s="39">
        <f t="shared" si="19"/>
        <v>0</v>
      </c>
      <c r="AR87" s="3">
        <f t="shared" ref="AR87:AR94" si="21">34*1</f>
        <v>34</v>
      </c>
      <c r="AS87" s="40">
        <f t="shared" si="16"/>
        <v>0</v>
      </c>
    </row>
    <row r="88" spans="1:45" ht="15.75" customHeight="1" x14ac:dyDescent="0.2">
      <c r="A88" s="124"/>
      <c r="B88" s="110"/>
      <c r="C88" s="94" t="s">
        <v>326</v>
      </c>
      <c r="D88" s="46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39">
        <f t="shared" si="19"/>
        <v>0</v>
      </c>
      <c r="AR88" s="3">
        <f t="shared" si="21"/>
        <v>34</v>
      </c>
      <c r="AS88" s="40">
        <f t="shared" si="16"/>
        <v>0</v>
      </c>
    </row>
    <row r="89" spans="1:45" ht="12.75" customHeight="1" x14ac:dyDescent="0.2">
      <c r="A89" s="124"/>
      <c r="B89" s="108" t="s">
        <v>54</v>
      </c>
      <c r="C89" s="94">
        <v>3</v>
      </c>
      <c r="D89" s="41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39">
        <f t="shared" si="19"/>
        <v>0</v>
      </c>
      <c r="AR89" s="3">
        <f t="shared" si="21"/>
        <v>34</v>
      </c>
      <c r="AS89" s="40">
        <f t="shared" si="16"/>
        <v>0</v>
      </c>
    </row>
    <row r="90" spans="1:45" ht="14.25" customHeight="1" x14ac:dyDescent="0.2">
      <c r="A90" s="124"/>
      <c r="B90" s="109"/>
      <c r="C90" s="94" t="s">
        <v>109</v>
      </c>
      <c r="D90" s="4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39">
        <f t="shared" si="19"/>
        <v>0</v>
      </c>
      <c r="AR90" s="3">
        <f t="shared" si="21"/>
        <v>34</v>
      </c>
      <c r="AS90" s="40">
        <f t="shared" si="16"/>
        <v>0</v>
      </c>
    </row>
    <row r="91" spans="1:45" s="2" customFormat="1" ht="11.25" customHeight="1" x14ac:dyDescent="0.2">
      <c r="A91" s="124"/>
      <c r="B91" s="110"/>
      <c r="C91" s="94" t="s">
        <v>326</v>
      </c>
      <c r="D91" s="45"/>
      <c r="E91" s="26"/>
      <c r="F91" s="26"/>
      <c r="G91" s="27"/>
      <c r="H91" s="26"/>
      <c r="I91" s="26"/>
      <c r="J91" s="44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42"/>
      <c r="AN91" s="42"/>
      <c r="AO91" s="42"/>
      <c r="AP91" s="42"/>
      <c r="AQ91" s="39">
        <f t="shared" si="19"/>
        <v>0</v>
      </c>
      <c r="AR91" s="3">
        <f t="shared" si="21"/>
        <v>34</v>
      </c>
      <c r="AS91" s="40">
        <f t="shared" si="16"/>
        <v>0</v>
      </c>
    </row>
    <row r="92" spans="1:45" s="2" customFormat="1" ht="15" customHeight="1" x14ac:dyDescent="0.2">
      <c r="A92" s="124"/>
      <c r="B92" s="108" t="s">
        <v>55</v>
      </c>
      <c r="C92" s="94">
        <v>3</v>
      </c>
      <c r="D92" s="45"/>
      <c r="E92" s="26"/>
      <c r="F92" s="26"/>
      <c r="G92" s="26"/>
      <c r="H92" s="27"/>
      <c r="I92" s="44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42"/>
      <c r="AN92" s="42"/>
      <c r="AO92" s="42"/>
      <c r="AP92" s="42"/>
      <c r="AQ92" s="39">
        <f t="shared" si="19"/>
        <v>0</v>
      </c>
      <c r="AR92" s="3">
        <f t="shared" si="21"/>
        <v>34</v>
      </c>
      <c r="AS92" s="40">
        <f t="shared" si="16"/>
        <v>0</v>
      </c>
    </row>
    <row r="93" spans="1:45" s="6" customFormat="1" ht="13.5" customHeight="1" x14ac:dyDescent="0.2">
      <c r="A93" s="124"/>
      <c r="B93" s="109"/>
      <c r="C93" s="94" t="s">
        <v>109</v>
      </c>
      <c r="D93" s="45"/>
      <c r="E93" s="26"/>
      <c r="F93" s="27"/>
      <c r="G93" s="27"/>
      <c r="H93" s="44"/>
      <c r="I93" s="26"/>
      <c r="J93" s="27"/>
      <c r="K93" s="27"/>
      <c r="L93" s="27"/>
      <c r="M93" s="26"/>
      <c r="N93" s="27"/>
      <c r="O93" s="27"/>
      <c r="P93" s="27"/>
      <c r="Q93" s="26"/>
      <c r="R93" s="27"/>
      <c r="S93" s="27"/>
      <c r="T93" s="27"/>
      <c r="U93" s="26"/>
      <c r="V93" s="27"/>
      <c r="W93" s="27"/>
      <c r="X93" s="26"/>
      <c r="Y93" s="27"/>
      <c r="Z93" s="27"/>
      <c r="AA93" s="27"/>
      <c r="AB93" s="26"/>
      <c r="AC93" s="27"/>
      <c r="AD93" s="27"/>
      <c r="AE93" s="26"/>
      <c r="AF93" s="26"/>
      <c r="AG93" s="27"/>
      <c r="AH93" s="27"/>
      <c r="AI93" s="27"/>
      <c r="AJ93" s="26"/>
      <c r="AK93" s="27"/>
      <c r="AL93" s="27"/>
      <c r="AM93" s="42"/>
      <c r="AN93" s="42"/>
      <c r="AO93" s="42"/>
      <c r="AP93" s="42"/>
      <c r="AQ93" s="39">
        <f t="shared" si="19"/>
        <v>0</v>
      </c>
      <c r="AR93" s="3">
        <f t="shared" si="21"/>
        <v>34</v>
      </c>
      <c r="AS93" s="40">
        <f t="shared" si="16"/>
        <v>0</v>
      </c>
    </row>
    <row r="94" spans="1:45" s="6" customFormat="1" ht="15" customHeight="1" x14ac:dyDescent="0.2">
      <c r="A94" s="124"/>
      <c r="B94" s="110"/>
      <c r="C94" s="94" t="s">
        <v>326</v>
      </c>
      <c r="D94" s="45"/>
      <c r="E94" s="26"/>
      <c r="F94" s="27"/>
      <c r="G94" s="44"/>
      <c r="H94" s="27"/>
      <c r="I94" s="26"/>
      <c r="J94" s="27"/>
      <c r="K94" s="27"/>
      <c r="L94" s="27"/>
      <c r="M94" s="26"/>
      <c r="N94" s="27"/>
      <c r="O94" s="27"/>
      <c r="P94" s="27"/>
      <c r="Q94" s="26"/>
      <c r="R94" s="27"/>
      <c r="S94" s="27"/>
      <c r="T94" s="27"/>
      <c r="U94" s="26"/>
      <c r="V94" s="27"/>
      <c r="W94" s="27"/>
      <c r="X94" s="26"/>
      <c r="Y94" s="27"/>
      <c r="Z94" s="27"/>
      <c r="AA94" s="27"/>
      <c r="AB94" s="26"/>
      <c r="AC94" s="27"/>
      <c r="AD94" s="27"/>
      <c r="AE94" s="26"/>
      <c r="AF94" s="26"/>
      <c r="AG94" s="27"/>
      <c r="AH94" s="27"/>
      <c r="AI94" s="27"/>
      <c r="AJ94" s="26"/>
      <c r="AK94" s="27"/>
      <c r="AL94" s="27"/>
      <c r="AM94" s="42"/>
      <c r="AN94" s="42"/>
      <c r="AO94" s="42"/>
      <c r="AP94" s="42"/>
      <c r="AQ94" s="39">
        <f t="shared" si="19"/>
        <v>0</v>
      </c>
      <c r="AR94" s="3">
        <f t="shared" si="21"/>
        <v>34</v>
      </c>
      <c r="AS94" s="40">
        <f t="shared" si="16"/>
        <v>0</v>
      </c>
    </row>
    <row r="95" spans="1:45" s="6" customFormat="1" ht="15" customHeight="1" x14ac:dyDescent="0.2">
      <c r="A95" s="124"/>
      <c r="B95" s="107" t="s">
        <v>71</v>
      </c>
      <c r="C95" s="94">
        <v>3</v>
      </c>
      <c r="D95" s="45"/>
      <c r="E95" s="26"/>
      <c r="F95" s="27"/>
      <c r="G95" s="27"/>
      <c r="H95" s="44"/>
      <c r="I95" s="27"/>
      <c r="J95" s="27"/>
      <c r="K95" s="27"/>
      <c r="L95" s="27"/>
      <c r="M95" s="26"/>
      <c r="N95" s="27"/>
      <c r="O95" s="27"/>
      <c r="P95" s="27"/>
      <c r="Q95" s="26"/>
      <c r="R95" s="27"/>
      <c r="S95" s="27"/>
      <c r="T95" s="27"/>
      <c r="U95" s="26"/>
      <c r="V95" s="27"/>
      <c r="W95" s="27"/>
      <c r="X95" s="26"/>
      <c r="Y95" s="27"/>
      <c r="Z95" s="27"/>
      <c r="AA95" s="27"/>
      <c r="AB95" s="42"/>
      <c r="AC95" s="42"/>
      <c r="AD95" s="42"/>
      <c r="AE95" s="26"/>
      <c r="AF95" s="26"/>
      <c r="AG95" s="27"/>
      <c r="AH95" s="27"/>
      <c r="AI95" s="27"/>
      <c r="AJ95" s="26"/>
      <c r="AK95" s="27"/>
      <c r="AL95" s="27"/>
      <c r="AM95" s="42"/>
      <c r="AN95" s="42"/>
      <c r="AO95" s="42"/>
      <c r="AP95" s="42"/>
      <c r="AQ95" s="39">
        <f t="shared" si="19"/>
        <v>0</v>
      </c>
      <c r="AR95" s="3">
        <f>34*2</f>
        <v>68</v>
      </c>
      <c r="AS95" s="40">
        <f t="shared" si="16"/>
        <v>0</v>
      </c>
    </row>
    <row r="96" spans="1:45" s="6" customFormat="1" ht="15" customHeight="1" x14ac:dyDescent="0.2">
      <c r="A96" s="124"/>
      <c r="B96" s="107"/>
      <c r="C96" s="94" t="s">
        <v>109</v>
      </c>
      <c r="D96" s="45"/>
      <c r="E96" s="26"/>
      <c r="F96" s="27"/>
      <c r="G96" s="27"/>
      <c r="H96" s="27"/>
      <c r="I96" s="26"/>
      <c r="J96" s="27"/>
      <c r="K96" s="27"/>
      <c r="L96" s="27"/>
      <c r="M96" s="26"/>
      <c r="N96" s="27"/>
      <c r="O96" s="27"/>
      <c r="P96" s="27"/>
      <c r="Q96" s="26"/>
      <c r="R96" s="27"/>
      <c r="S96" s="27"/>
      <c r="T96" s="27"/>
      <c r="U96" s="26"/>
      <c r="V96" s="27"/>
      <c r="W96" s="27"/>
      <c r="X96" s="26"/>
      <c r="Y96" s="27"/>
      <c r="Z96" s="27"/>
      <c r="AA96" s="27"/>
      <c r="AB96" s="27"/>
      <c r="AC96" s="27"/>
      <c r="AD96" s="26"/>
      <c r="AE96" s="26"/>
      <c r="AF96" s="26"/>
      <c r="AG96" s="26"/>
      <c r="AH96" s="42"/>
      <c r="AI96" s="42"/>
      <c r="AJ96" s="42"/>
      <c r="AK96" s="27"/>
      <c r="AL96" s="27"/>
      <c r="AM96" s="42"/>
      <c r="AN96" s="42"/>
      <c r="AO96" s="42"/>
      <c r="AP96" s="42"/>
      <c r="AQ96" s="39">
        <f t="shared" si="19"/>
        <v>0</v>
      </c>
      <c r="AR96" s="3">
        <f t="shared" ref="AR96:AR97" si="22">34*2</f>
        <v>68</v>
      </c>
      <c r="AS96" s="40">
        <f t="shared" si="16"/>
        <v>0</v>
      </c>
    </row>
    <row r="97" spans="1:45" s="6" customFormat="1" ht="15" customHeight="1" x14ac:dyDescent="0.2">
      <c r="A97" s="124"/>
      <c r="B97" s="107"/>
      <c r="C97" s="94" t="s">
        <v>326</v>
      </c>
      <c r="D97" s="45"/>
      <c r="E97" s="26"/>
      <c r="F97" s="27"/>
      <c r="G97" s="27"/>
      <c r="H97" s="27"/>
      <c r="I97" s="26"/>
      <c r="J97" s="27"/>
      <c r="K97" s="27"/>
      <c r="L97" s="27"/>
      <c r="M97" s="26"/>
      <c r="N97" s="27"/>
      <c r="O97" s="27"/>
      <c r="P97" s="27"/>
      <c r="Q97" s="26"/>
      <c r="R97" s="27"/>
      <c r="S97" s="27"/>
      <c r="T97" s="27"/>
      <c r="U97" s="26"/>
      <c r="V97" s="27"/>
      <c r="W97" s="27"/>
      <c r="X97" s="26"/>
      <c r="Y97" s="27"/>
      <c r="Z97" s="27"/>
      <c r="AA97" s="27"/>
      <c r="AB97" s="27"/>
      <c r="AC97" s="27"/>
      <c r="AD97" s="26"/>
      <c r="AE97" s="26"/>
      <c r="AF97" s="26"/>
      <c r="AG97" s="26"/>
      <c r="AH97" s="42"/>
      <c r="AI97" s="42"/>
      <c r="AJ97" s="42"/>
      <c r="AK97" s="27"/>
      <c r="AL97" s="27"/>
      <c r="AM97" s="42"/>
      <c r="AN97" s="42"/>
      <c r="AO97" s="42"/>
      <c r="AP97" s="42"/>
      <c r="AQ97" s="39">
        <f t="shared" si="19"/>
        <v>0</v>
      </c>
      <c r="AR97" s="3">
        <f t="shared" si="22"/>
        <v>68</v>
      </c>
      <c r="AS97" s="40">
        <f t="shared" si="16"/>
        <v>0</v>
      </c>
    </row>
    <row r="98" spans="1:45" s="6" customFormat="1" ht="20.25" customHeight="1" x14ac:dyDescent="0.2">
      <c r="A98" s="68"/>
      <c r="B98" s="69"/>
      <c r="C98" s="69"/>
      <c r="D98" s="69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8"/>
      <c r="AN98" s="68"/>
      <c r="AO98" s="68"/>
      <c r="AP98" s="68"/>
      <c r="AQ98" s="68"/>
      <c r="AR98" s="68"/>
      <c r="AS98" s="68"/>
    </row>
    <row r="99" spans="1:45" s="48" customFormat="1" ht="123" customHeight="1" x14ac:dyDescent="0.2">
      <c r="A99" s="132" t="s">
        <v>24</v>
      </c>
      <c r="B99" s="132"/>
      <c r="C99" s="132"/>
      <c r="D99" s="132"/>
      <c r="E99" s="129" t="s">
        <v>40</v>
      </c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1"/>
      <c r="AQ99" s="137" t="s">
        <v>20</v>
      </c>
      <c r="AR99" s="137" t="s">
        <v>22</v>
      </c>
      <c r="AS99" s="159" t="s">
        <v>21</v>
      </c>
    </row>
    <row r="100" spans="1:45" s="48" customFormat="1" x14ac:dyDescent="0.2">
      <c r="A100" s="111" t="s">
        <v>0</v>
      </c>
      <c r="B100" s="113"/>
      <c r="C100" s="108" t="s">
        <v>61</v>
      </c>
      <c r="D100" s="23" t="s">
        <v>18</v>
      </c>
      <c r="E100" s="107" t="s">
        <v>1</v>
      </c>
      <c r="F100" s="107"/>
      <c r="G100" s="107"/>
      <c r="H100" s="107"/>
      <c r="I100" s="107" t="s">
        <v>2</v>
      </c>
      <c r="J100" s="107"/>
      <c r="K100" s="107"/>
      <c r="L100" s="107"/>
      <c r="M100" s="107" t="s">
        <v>3</v>
      </c>
      <c r="N100" s="107"/>
      <c r="O100" s="107"/>
      <c r="P100" s="107"/>
      <c r="Q100" s="107" t="s">
        <v>4</v>
      </c>
      <c r="R100" s="107"/>
      <c r="S100" s="107"/>
      <c r="T100" s="107"/>
      <c r="U100" s="107" t="s">
        <v>5</v>
      </c>
      <c r="V100" s="107"/>
      <c r="W100" s="107"/>
      <c r="X100" s="107" t="s">
        <v>6</v>
      </c>
      <c r="Y100" s="107"/>
      <c r="Z100" s="107"/>
      <c r="AA100" s="107"/>
      <c r="AB100" s="107" t="s">
        <v>7</v>
      </c>
      <c r="AC100" s="107"/>
      <c r="AD100" s="107"/>
      <c r="AE100" s="107" t="s">
        <v>8</v>
      </c>
      <c r="AF100" s="107"/>
      <c r="AG100" s="107"/>
      <c r="AH100" s="107"/>
      <c r="AI100" s="107"/>
      <c r="AJ100" s="107" t="s">
        <v>9</v>
      </c>
      <c r="AK100" s="107"/>
      <c r="AL100" s="107"/>
      <c r="AM100" s="107" t="s">
        <v>10</v>
      </c>
      <c r="AN100" s="107"/>
      <c r="AO100" s="107"/>
      <c r="AP100" s="107"/>
      <c r="AQ100" s="137"/>
      <c r="AR100" s="137"/>
      <c r="AS100" s="159"/>
    </row>
    <row r="101" spans="1:45" s="48" customFormat="1" x14ac:dyDescent="0.2">
      <c r="A101" s="114"/>
      <c r="B101" s="116"/>
      <c r="C101" s="110"/>
      <c r="D101" s="23" t="s">
        <v>19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37"/>
      <c r="AR101" s="137"/>
      <c r="AS101" s="159"/>
    </row>
    <row r="102" spans="1:45" ht="12.75" customHeight="1" x14ac:dyDescent="0.2">
      <c r="A102" s="106" t="s">
        <v>25</v>
      </c>
      <c r="B102" s="108" t="s">
        <v>13</v>
      </c>
      <c r="C102" s="38">
        <v>4</v>
      </c>
      <c r="D102" s="25"/>
      <c r="E102" s="4"/>
      <c r="F102" s="27"/>
      <c r="G102" s="98" t="s">
        <v>149</v>
      </c>
      <c r="H102" s="27"/>
      <c r="I102" s="27"/>
      <c r="J102" s="27"/>
      <c r="K102" s="27"/>
      <c r="L102" s="98" t="s">
        <v>120</v>
      </c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98" t="s">
        <v>351</v>
      </c>
      <c r="Z102" s="27"/>
      <c r="AA102" s="27"/>
      <c r="AB102" s="27"/>
      <c r="AC102" s="27"/>
      <c r="AD102" s="98" t="s">
        <v>352</v>
      </c>
      <c r="AE102" s="27"/>
      <c r="AF102" s="27"/>
      <c r="AG102" s="27"/>
      <c r="AH102" s="104" t="s">
        <v>280</v>
      </c>
      <c r="AI102" s="27"/>
      <c r="AJ102" s="27"/>
      <c r="AK102" s="98" t="s">
        <v>353</v>
      </c>
      <c r="AL102" s="27"/>
      <c r="AM102" s="43"/>
      <c r="AN102" s="7"/>
      <c r="AO102" s="7"/>
      <c r="AP102" s="7"/>
      <c r="AQ102" s="7">
        <v>2</v>
      </c>
      <c r="AR102" s="50">
        <f>34*5</f>
        <v>170</v>
      </c>
      <c r="AS102" s="8">
        <f t="shared" ref="AS102:AS131" si="23">AQ102/AR102</f>
        <v>1.1764705882352941E-2</v>
      </c>
    </row>
    <row r="103" spans="1:45" ht="12.75" customHeight="1" x14ac:dyDescent="0.2">
      <c r="A103" s="106"/>
      <c r="B103" s="109"/>
      <c r="C103" s="38" t="s">
        <v>110</v>
      </c>
      <c r="D103" s="25"/>
      <c r="E103" s="4"/>
      <c r="F103" s="27"/>
      <c r="G103" s="98" t="s">
        <v>149</v>
      </c>
      <c r="H103" s="27"/>
      <c r="I103" s="27"/>
      <c r="J103" s="27"/>
      <c r="K103" s="27"/>
      <c r="L103" s="98" t="s">
        <v>120</v>
      </c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98" t="s">
        <v>263</v>
      </c>
      <c r="Z103" s="27"/>
      <c r="AA103" s="27"/>
      <c r="AB103" s="27"/>
      <c r="AC103" s="27"/>
      <c r="AD103" s="27"/>
      <c r="AE103" s="98" t="s">
        <v>264</v>
      </c>
      <c r="AF103" s="27"/>
      <c r="AG103" s="27"/>
      <c r="AH103" s="104" t="s">
        <v>280</v>
      </c>
      <c r="AI103" s="27"/>
      <c r="AJ103" s="27"/>
      <c r="AK103" s="27"/>
      <c r="AL103" s="98" t="s">
        <v>265</v>
      </c>
      <c r="AM103" s="43"/>
      <c r="AN103" s="7"/>
      <c r="AO103" s="7"/>
      <c r="AP103" s="7"/>
      <c r="AQ103" s="7">
        <v>2</v>
      </c>
      <c r="AR103" s="50">
        <f t="shared" ref="AR103:AR104" si="24">34*5</f>
        <v>170</v>
      </c>
      <c r="AS103" s="8">
        <f t="shared" si="23"/>
        <v>1.1764705882352941E-2</v>
      </c>
    </row>
    <row r="104" spans="1:45" ht="12.75" customHeight="1" x14ac:dyDescent="0.2">
      <c r="A104" s="106"/>
      <c r="B104" s="110"/>
      <c r="C104" s="38"/>
      <c r="D104" s="25"/>
      <c r="E104" s="4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43"/>
      <c r="AN104" s="7"/>
      <c r="AO104" s="7"/>
      <c r="AP104" s="7"/>
      <c r="AQ104" s="7">
        <f t="shared" ref="AQ104:AQ131" si="25">SUM(E104:AP104)</f>
        <v>0</v>
      </c>
      <c r="AR104" s="50">
        <f t="shared" si="24"/>
        <v>170</v>
      </c>
      <c r="AS104" s="8">
        <f t="shared" si="23"/>
        <v>0</v>
      </c>
    </row>
    <row r="105" spans="1:45" ht="12.75" customHeight="1" x14ac:dyDescent="0.2">
      <c r="A105" s="106"/>
      <c r="B105" s="108" t="s">
        <v>11</v>
      </c>
      <c r="C105" s="94">
        <v>4</v>
      </c>
      <c r="D105" s="25"/>
      <c r="E105" s="4"/>
      <c r="F105" s="101" t="s">
        <v>150</v>
      </c>
      <c r="G105" s="27"/>
      <c r="H105" s="27"/>
      <c r="I105" s="27"/>
      <c r="J105" s="98" t="s">
        <v>152</v>
      </c>
      <c r="K105" s="27"/>
      <c r="L105" s="27"/>
      <c r="M105" s="27"/>
      <c r="N105" s="27"/>
      <c r="O105" s="27"/>
      <c r="P105" s="27"/>
      <c r="Q105" s="98" t="s">
        <v>131</v>
      </c>
      <c r="R105" s="27"/>
      <c r="S105" s="27"/>
      <c r="T105" s="27"/>
      <c r="U105" s="98" t="s">
        <v>345</v>
      </c>
      <c r="V105" s="27"/>
      <c r="W105" s="27"/>
      <c r="X105" s="27"/>
      <c r="Y105" s="27"/>
      <c r="Z105" s="98" t="s">
        <v>346</v>
      </c>
      <c r="AA105" s="27"/>
      <c r="AB105" s="27"/>
      <c r="AC105" s="27"/>
      <c r="AD105" s="27"/>
      <c r="AE105" s="27"/>
      <c r="AF105" s="27"/>
      <c r="AG105" s="98" t="s">
        <v>354</v>
      </c>
      <c r="AH105" s="104" t="s">
        <v>281</v>
      </c>
      <c r="AI105" s="27"/>
      <c r="AJ105" s="27"/>
      <c r="AK105" s="27"/>
      <c r="AL105" s="27"/>
      <c r="AM105" s="43"/>
      <c r="AN105" s="7"/>
      <c r="AO105" s="7"/>
      <c r="AP105" s="7"/>
      <c r="AQ105" s="7">
        <v>3</v>
      </c>
      <c r="AR105" s="50">
        <f>34*4</f>
        <v>136</v>
      </c>
      <c r="AS105" s="8">
        <f t="shared" si="23"/>
        <v>2.2058823529411766E-2</v>
      </c>
    </row>
    <row r="106" spans="1:45" ht="12.75" customHeight="1" x14ac:dyDescent="0.2">
      <c r="A106" s="106"/>
      <c r="B106" s="109"/>
      <c r="C106" s="94" t="s">
        <v>110</v>
      </c>
      <c r="D106" s="25"/>
      <c r="E106" s="4"/>
      <c r="F106" s="98" t="s">
        <v>137</v>
      </c>
      <c r="G106" s="27"/>
      <c r="H106" s="27"/>
      <c r="I106" s="27"/>
      <c r="J106" s="98" t="s">
        <v>151</v>
      </c>
      <c r="K106" s="27"/>
      <c r="L106" s="27"/>
      <c r="M106" s="27"/>
      <c r="N106" s="27"/>
      <c r="O106" s="27"/>
      <c r="P106" s="27"/>
      <c r="Q106" s="98" t="s">
        <v>132</v>
      </c>
      <c r="R106" s="27"/>
      <c r="S106" s="27"/>
      <c r="T106" s="27"/>
      <c r="U106" s="98" t="s">
        <v>266</v>
      </c>
      <c r="V106" s="27"/>
      <c r="W106" s="27"/>
      <c r="X106" s="27"/>
      <c r="Y106" s="27"/>
      <c r="Z106" s="98" t="s">
        <v>267</v>
      </c>
      <c r="AA106" s="27"/>
      <c r="AB106" s="27"/>
      <c r="AC106" s="27"/>
      <c r="AD106" s="27"/>
      <c r="AE106" s="27"/>
      <c r="AF106" s="27"/>
      <c r="AG106" s="98" t="s">
        <v>254</v>
      </c>
      <c r="AH106" s="104" t="s">
        <v>282</v>
      </c>
      <c r="AI106" s="27"/>
      <c r="AJ106" s="27"/>
      <c r="AK106" s="27"/>
      <c r="AL106" s="27"/>
      <c r="AM106" s="43"/>
      <c r="AN106" s="7"/>
      <c r="AO106" s="7"/>
      <c r="AP106" s="7"/>
      <c r="AQ106" s="7">
        <v>3</v>
      </c>
      <c r="AR106" s="50">
        <f t="shared" ref="AR106:AR110" si="26">34*4</f>
        <v>136</v>
      </c>
      <c r="AS106" s="8">
        <f t="shared" si="23"/>
        <v>2.2058823529411766E-2</v>
      </c>
    </row>
    <row r="107" spans="1:45" x14ac:dyDescent="0.2">
      <c r="A107" s="106"/>
      <c r="B107" s="110"/>
      <c r="C107" s="94"/>
      <c r="D107" s="22"/>
      <c r="E107" s="4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43"/>
      <c r="AN107" s="7"/>
      <c r="AO107" s="7"/>
      <c r="AP107" s="7"/>
      <c r="AQ107" s="7">
        <f t="shared" si="25"/>
        <v>0</v>
      </c>
      <c r="AR107" s="50">
        <f t="shared" si="26"/>
        <v>136</v>
      </c>
      <c r="AS107" s="8">
        <f t="shared" si="23"/>
        <v>0</v>
      </c>
    </row>
    <row r="108" spans="1:45" ht="12.75" customHeight="1" x14ac:dyDescent="0.2">
      <c r="A108" s="106"/>
      <c r="B108" s="108" t="s">
        <v>16</v>
      </c>
      <c r="C108" s="94">
        <v>4</v>
      </c>
      <c r="D108" s="25"/>
      <c r="E108" s="4"/>
      <c r="F108" s="101" t="s">
        <v>153</v>
      </c>
      <c r="G108" s="27"/>
      <c r="H108" s="27"/>
      <c r="I108" s="27"/>
      <c r="J108" s="27"/>
      <c r="K108" s="98" t="s">
        <v>124</v>
      </c>
      <c r="L108" s="27"/>
      <c r="M108" s="27"/>
      <c r="N108" s="27"/>
      <c r="O108" s="98" t="s">
        <v>154</v>
      </c>
      <c r="P108" s="27"/>
      <c r="Q108" s="27"/>
      <c r="R108" s="27"/>
      <c r="S108" s="27"/>
      <c r="T108" s="27"/>
      <c r="U108" s="98" t="s">
        <v>268</v>
      </c>
      <c r="V108" s="27"/>
      <c r="W108" s="27"/>
      <c r="X108" s="27"/>
      <c r="Y108" s="27"/>
      <c r="Z108" s="27"/>
      <c r="AA108" s="27"/>
      <c r="AB108" s="98" t="s">
        <v>269</v>
      </c>
      <c r="AC108" s="27"/>
      <c r="AD108" s="27"/>
      <c r="AE108" s="27"/>
      <c r="AF108" s="98" t="s">
        <v>270</v>
      </c>
      <c r="AG108" s="27"/>
      <c r="AH108" s="27"/>
      <c r="AI108" s="27"/>
      <c r="AJ108" s="104" t="s">
        <v>283</v>
      </c>
      <c r="AK108" s="27"/>
      <c r="AL108" s="98" t="s">
        <v>271</v>
      </c>
      <c r="AM108" s="43"/>
      <c r="AN108" s="7"/>
      <c r="AO108" s="7"/>
      <c r="AP108" s="7"/>
      <c r="AQ108" s="7">
        <v>3</v>
      </c>
      <c r="AR108" s="50">
        <f>34*4</f>
        <v>136</v>
      </c>
      <c r="AS108" s="8">
        <f t="shared" si="23"/>
        <v>2.2058823529411766E-2</v>
      </c>
    </row>
    <row r="109" spans="1:45" ht="12.75" customHeight="1" x14ac:dyDescent="0.2">
      <c r="A109" s="106"/>
      <c r="B109" s="109"/>
      <c r="C109" s="94" t="s">
        <v>110</v>
      </c>
      <c r="D109" s="25"/>
      <c r="E109" s="4"/>
      <c r="F109" s="98" t="s">
        <v>153</v>
      </c>
      <c r="G109" s="27"/>
      <c r="H109" s="27"/>
      <c r="I109" s="27"/>
      <c r="J109" s="27"/>
      <c r="K109" s="98" t="s">
        <v>124</v>
      </c>
      <c r="L109" s="27"/>
      <c r="M109" s="27"/>
      <c r="N109" s="27"/>
      <c r="O109" s="98" t="s">
        <v>154</v>
      </c>
      <c r="P109" s="27"/>
      <c r="Q109" s="27"/>
      <c r="R109" s="27"/>
      <c r="S109" s="27"/>
      <c r="T109" s="27"/>
      <c r="U109" s="98" t="s">
        <v>268</v>
      </c>
      <c r="V109" s="27"/>
      <c r="W109" s="27"/>
      <c r="X109" s="27"/>
      <c r="Y109" s="27"/>
      <c r="Z109" s="27"/>
      <c r="AA109" s="27"/>
      <c r="AB109" s="98" t="s">
        <v>269</v>
      </c>
      <c r="AC109" s="27"/>
      <c r="AD109" s="27"/>
      <c r="AE109" s="27"/>
      <c r="AF109" s="98" t="s">
        <v>270</v>
      </c>
      <c r="AG109" s="27"/>
      <c r="AH109" s="27"/>
      <c r="AI109" s="43"/>
      <c r="AJ109" s="185" t="s">
        <v>283</v>
      </c>
      <c r="AK109" s="27"/>
      <c r="AL109" s="98" t="s">
        <v>271</v>
      </c>
      <c r="AM109" s="43"/>
      <c r="AN109" s="7"/>
      <c r="AO109" s="7"/>
      <c r="AP109" s="7"/>
      <c r="AQ109" s="7">
        <v>3</v>
      </c>
      <c r="AR109" s="50">
        <f t="shared" si="26"/>
        <v>136</v>
      </c>
      <c r="AS109" s="8">
        <f t="shared" si="23"/>
        <v>2.2058823529411766E-2</v>
      </c>
    </row>
    <row r="110" spans="1:45" x14ac:dyDescent="0.2">
      <c r="A110" s="106"/>
      <c r="B110" s="109"/>
      <c r="C110" s="94"/>
      <c r="D110" s="25"/>
      <c r="E110" s="4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43"/>
      <c r="AJ110" s="43"/>
      <c r="AK110" s="27"/>
      <c r="AL110" s="27"/>
      <c r="AM110" s="43"/>
      <c r="AN110" s="7"/>
      <c r="AO110" s="7"/>
      <c r="AP110" s="7"/>
      <c r="AQ110" s="7">
        <f t="shared" si="25"/>
        <v>0</v>
      </c>
      <c r="AR110" s="50">
        <f t="shared" si="26"/>
        <v>136</v>
      </c>
      <c r="AS110" s="8">
        <f t="shared" si="23"/>
        <v>0</v>
      </c>
    </row>
    <row r="111" spans="1:45" ht="12.75" customHeight="1" x14ac:dyDescent="0.2">
      <c r="A111" s="106"/>
      <c r="B111" s="107" t="s">
        <v>17</v>
      </c>
      <c r="C111" s="94">
        <v>4</v>
      </c>
      <c r="D111" s="25"/>
      <c r="E111" s="4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98" t="s">
        <v>272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184" t="s">
        <v>273</v>
      </c>
      <c r="AJ111" s="185" t="s">
        <v>283</v>
      </c>
      <c r="AK111" s="27"/>
      <c r="AL111" s="27"/>
      <c r="AM111" s="43"/>
      <c r="AN111" s="7"/>
      <c r="AO111" s="7"/>
      <c r="AP111" s="7"/>
      <c r="AQ111" s="7">
        <f t="shared" si="25"/>
        <v>0</v>
      </c>
      <c r="AR111" s="50">
        <f>34*2</f>
        <v>68</v>
      </c>
      <c r="AS111" s="8">
        <f t="shared" si="23"/>
        <v>0</v>
      </c>
    </row>
    <row r="112" spans="1:45" ht="12.75" customHeight="1" x14ac:dyDescent="0.2">
      <c r="A112" s="106"/>
      <c r="B112" s="107"/>
      <c r="C112" s="94" t="s">
        <v>110</v>
      </c>
      <c r="D112" s="25"/>
      <c r="E112" s="4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98" t="s">
        <v>272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184" t="s">
        <v>273</v>
      </c>
      <c r="AJ112" s="185" t="s">
        <v>283</v>
      </c>
      <c r="AK112" s="27"/>
      <c r="AL112" s="27"/>
      <c r="AM112" s="43"/>
      <c r="AN112" s="7"/>
      <c r="AO112" s="7"/>
      <c r="AP112" s="7"/>
      <c r="AQ112" s="7">
        <f t="shared" si="25"/>
        <v>0</v>
      </c>
      <c r="AR112" s="50">
        <f t="shared" ref="AR112:AR116" si="27">34*2</f>
        <v>68</v>
      </c>
      <c r="AS112" s="8">
        <f t="shared" si="23"/>
        <v>0</v>
      </c>
    </row>
    <row r="113" spans="1:45" x14ac:dyDescent="0.2">
      <c r="A113" s="106"/>
      <c r="B113" s="107"/>
      <c r="C113" s="94"/>
      <c r="D113" s="25"/>
      <c r="E113" s="4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43"/>
      <c r="AJ113" s="43"/>
      <c r="AK113" s="27"/>
      <c r="AL113" s="27"/>
      <c r="AM113" s="43"/>
      <c r="AN113" s="7"/>
      <c r="AO113" s="7"/>
      <c r="AP113" s="7"/>
      <c r="AQ113" s="7">
        <f t="shared" si="25"/>
        <v>0</v>
      </c>
      <c r="AR113" s="50">
        <f t="shared" si="27"/>
        <v>68</v>
      </c>
      <c r="AS113" s="8">
        <f t="shared" si="23"/>
        <v>0</v>
      </c>
    </row>
    <row r="114" spans="1:45" ht="38.25" x14ac:dyDescent="0.2">
      <c r="A114" s="106"/>
      <c r="B114" s="107" t="s">
        <v>284</v>
      </c>
      <c r="C114" s="94">
        <v>4</v>
      </c>
      <c r="D114" s="22"/>
      <c r="E114" s="4"/>
      <c r="F114" s="27"/>
      <c r="G114" s="27"/>
      <c r="H114" s="27"/>
      <c r="I114" s="27"/>
      <c r="J114" s="27"/>
      <c r="K114" s="27"/>
      <c r="L114" s="98" t="s">
        <v>116</v>
      </c>
      <c r="M114" s="27"/>
      <c r="N114" s="27"/>
      <c r="O114" s="27"/>
      <c r="P114" s="27"/>
      <c r="Q114" s="27"/>
      <c r="R114" s="27"/>
      <c r="S114" s="27"/>
      <c r="T114" s="98" t="s">
        <v>133</v>
      </c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98" t="s">
        <v>302</v>
      </c>
      <c r="AF114" s="27"/>
      <c r="AG114" s="27"/>
      <c r="AH114" s="27"/>
      <c r="AI114" s="43"/>
      <c r="AJ114" s="185" t="s">
        <v>283</v>
      </c>
      <c r="AK114" s="27"/>
      <c r="AL114" s="98" t="s">
        <v>301</v>
      </c>
      <c r="AM114" s="43"/>
      <c r="AN114" s="7"/>
      <c r="AO114" s="7"/>
      <c r="AP114" s="7"/>
      <c r="AQ114" s="7">
        <v>2</v>
      </c>
      <c r="AR114" s="50">
        <f>34*2</f>
        <v>68</v>
      </c>
      <c r="AS114" s="8">
        <f t="shared" si="23"/>
        <v>2.9411764705882353E-2</v>
      </c>
    </row>
    <row r="115" spans="1:45" ht="12.75" customHeight="1" x14ac:dyDescent="0.2">
      <c r="A115" s="106"/>
      <c r="B115" s="107"/>
      <c r="C115" s="94" t="s">
        <v>110</v>
      </c>
      <c r="D115" s="25"/>
      <c r="E115" s="4"/>
      <c r="F115" s="27"/>
      <c r="G115" s="27"/>
      <c r="H115" s="27"/>
      <c r="I115" s="27"/>
      <c r="J115" s="27"/>
      <c r="K115" s="27"/>
      <c r="L115" s="98" t="s">
        <v>116</v>
      </c>
      <c r="M115" s="27"/>
      <c r="N115" s="27"/>
      <c r="O115" s="27"/>
      <c r="P115" s="27"/>
      <c r="Q115" s="27"/>
      <c r="R115" s="27"/>
      <c r="S115" s="27"/>
      <c r="T115" s="95" t="s">
        <v>133</v>
      </c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98" t="s">
        <v>302</v>
      </c>
      <c r="AF115" s="27"/>
      <c r="AG115" s="27"/>
      <c r="AH115" s="27"/>
      <c r="AI115" s="43"/>
      <c r="AJ115" s="185" t="s">
        <v>283</v>
      </c>
      <c r="AK115" s="27"/>
      <c r="AL115" s="98" t="s">
        <v>305</v>
      </c>
      <c r="AM115" s="43"/>
      <c r="AN115" s="7"/>
      <c r="AO115" s="7"/>
      <c r="AP115" s="7"/>
      <c r="AQ115" s="7">
        <v>2</v>
      </c>
      <c r="AR115" s="50">
        <f t="shared" si="27"/>
        <v>68</v>
      </c>
      <c r="AS115" s="8">
        <f t="shared" si="23"/>
        <v>2.9411764705882353E-2</v>
      </c>
    </row>
    <row r="116" spans="1:45" ht="12.75" customHeight="1" x14ac:dyDescent="0.2">
      <c r="A116" s="106"/>
      <c r="B116" s="107"/>
      <c r="C116" s="94"/>
      <c r="D116" s="25"/>
      <c r="E116" s="4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42"/>
      <c r="AH116" s="27"/>
      <c r="AI116" s="27"/>
      <c r="AJ116" s="43"/>
      <c r="AK116" s="27"/>
      <c r="AL116" s="27"/>
      <c r="AM116" s="43"/>
      <c r="AN116" s="7"/>
      <c r="AO116" s="7"/>
      <c r="AP116" s="7"/>
      <c r="AQ116" s="7">
        <f t="shared" si="25"/>
        <v>0</v>
      </c>
      <c r="AR116" s="50">
        <f t="shared" si="27"/>
        <v>68</v>
      </c>
      <c r="AS116" s="8">
        <f t="shared" si="23"/>
        <v>0</v>
      </c>
    </row>
    <row r="117" spans="1:45" ht="12.75" customHeight="1" x14ac:dyDescent="0.2">
      <c r="A117" s="106"/>
      <c r="B117" s="107" t="s">
        <v>73</v>
      </c>
      <c r="C117" s="94">
        <v>4</v>
      </c>
      <c r="D117" s="25"/>
      <c r="E117" s="4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42"/>
      <c r="AK117" s="27"/>
      <c r="AL117" s="27"/>
      <c r="AM117" s="43"/>
      <c r="AN117" s="7"/>
      <c r="AO117" s="7"/>
      <c r="AP117" s="7"/>
      <c r="AQ117" s="7">
        <f t="shared" si="25"/>
        <v>0</v>
      </c>
      <c r="AR117" s="3">
        <f>34*1</f>
        <v>34</v>
      </c>
      <c r="AS117" s="8">
        <f t="shared" si="23"/>
        <v>0</v>
      </c>
    </row>
    <row r="118" spans="1:45" ht="12.75" customHeight="1" x14ac:dyDescent="0.2">
      <c r="A118" s="106"/>
      <c r="B118" s="107"/>
      <c r="C118" s="94" t="s">
        <v>110</v>
      </c>
      <c r="D118" s="25"/>
      <c r="E118" s="4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42"/>
      <c r="AJ118" s="27"/>
      <c r="AK118" s="27"/>
      <c r="AL118" s="27"/>
      <c r="AM118" s="43"/>
      <c r="AN118" s="7"/>
      <c r="AO118" s="7"/>
      <c r="AP118" s="7"/>
      <c r="AQ118" s="7">
        <f t="shared" si="25"/>
        <v>0</v>
      </c>
      <c r="AR118" s="3">
        <f t="shared" ref="AR118:AR128" si="28">34*1</f>
        <v>34</v>
      </c>
      <c r="AS118" s="8">
        <f t="shared" si="23"/>
        <v>0</v>
      </c>
    </row>
    <row r="119" spans="1:45" ht="12.75" customHeight="1" x14ac:dyDescent="0.2">
      <c r="A119" s="106"/>
      <c r="B119" s="107"/>
      <c r="C119" s="94"/>
      <c r="D119" s="22"/>
      <c r="E119" s="4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42"/>
      <c r="AJ119" s="27"/>
      <c r="AK119" s="27"/>
      <c r="AL119" s="27"/>
      <c r="AM119" s="43"/>
      <c r="AN119" s="7"/>
      <c r="AO119" s="7"/>
      <c r="AP119" s="7"/>
      <c r="AQ119" s="7">
        <f t="shared" si="25"/>
        <v>0</v>
      </c>
      <c r="AR119" s="3">
        <f t="shared" si="28"/>
        <v>34</v>
      </c>
      <c r="AS119" s="8">
        <f t="shared" si="23"/>
        <v>0</v>
      </c>
    </row>
    <row r="120" spans="1:45" ht="12.75" customHeight="1" x14ac:dyDescent="0.2">
      <c r="A120" s="106"/>
      <c r="B120" s="107" t="s">
        <v>53</v>
      </c>
      <c r="C120" s="94">
        <v>4</v>
      </c>
      <c r="D120" s="22"/>
      <c r="E120" s="4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42"/>
      <c r="AJ120" s="27"/>
      <c r="AK120" s="27"/>
      <c r="AL120" s="27"/>
      <c r="AM120" s="43"/>
      <c r="AN120" s="7"/>
      <c r="AO120" s="7"/>
      <c r="AP120" s="7"/>
      <c r="AQ120" s="7">
        <f t="shared" si="25"/>
        <v>0</v>
      </c>
      <c r="AR120" s="3">
        <f t="shared" si="28"/>
        <v>34</v>
      </c>
      <c r="AS120" s="8">
        <f t="shared" si="23"/>
        <v>0</v>
      </c>
    </row>
    <row r="121" spans="1:45" ht="12.75" customHeight="1" x14ac:dyDescent="0.2">
      <c r="A121" s="106"/>
      <c r="B121" s="107"/>
      <c r="C121" s="94" t="s">
        <v>110</v>
      </c>
      <c r="D121" s="22"/>
      <c r="E121" s="4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42"/>
      <c r="AJ121" s="27"/>
      <c r="AK121" s="27"/>
      <c r="AL121" s="27"/>
      <c r="AM121" s="43"/>
      <c r="AN121" s="7"/>
      <c r="AO121" s="7"/>
      <c r="AP121" s="7"/>
      <c r="AQ121" s="7">
        <f t="shared" si="25"/>
        <v>0</v>
      </c>
      <c r="AR121" s="3">
        <f t="shared" si="28"/>
        <v>34</v>
      </c>
      <c r="AS121" s="8">
        <f t="shared" si="23"/>
        <v>0</v>
      </c>
    </row>
    <row r="122" spans="1:45" ht="12.75" customHeight="1" x14ac:dyDescent="0.2">
      <c r="A122" s="106"/>
      <c r="B122" s="107"/>
      <c r="C122" s="94"/>
      <c r="D122" s="22"/>
      <c r="E122" s="4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42"/>
      <c r="AJ122" s="27"/>
      <c r="AK122" s="27"/>
      <c r="AL122" s="27"/>
      <c r="AM122" s="43"/>
      <c r="AN122" s="7"/>
      <c r="AO122" s="7"/>
      <c r="AP122" s="7"/>
      <c r="AQ122" s="7">
        <f t="shared" si="25"/>
        <v>0</v>
      </c>
      <c r="AR122" s="3">
        <f t="shared" si="28"/>
        <v>34</v>
      </c>
      <c r="AS122" s="8">
        <f t="shared" si="23"/>
        <v>0</v>
      </c>
    </row>
    <row r="123" spans="1:45" ht="12.75" customHeight="1" x14ac:dyDescent="0.2">
      <c r="A123" s="106"/>
      <c r="B123" s="108" t="s">
        <v>54</v>
      </c>
      <c r="C123" s="94">
        <v>4</v>
      </c>
      <c r="D123" s="22"/>
      <c r="E123" s="4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42"/>
      <c r="AJ123" s="27"/>
      <c r="AK123" s="27"/>
      <c r="AL123" s="27"/>
      <c r="AM123" s="43"/>
      <c r="AN123" s="7"/>
      <c r="AO123" s="7"/>
      <c r="AP123" s="7"/>
      <c r="AQ123" s="7">
        <f t="shared" si="25"/>
        <v>0</v>
      </c>
      <c r="AR123" s="3">
        <f t="shared" si="28"/>
        <v>34</v>
      </c>
      <c r="AS123" s="8">
        <f t="shared" si="23"/>
        <v>0</v>
      </c>
    </row>
    <row r="124" spans="1:45" ht="12.75" customHeight="1" x14ac:dyDescent="0.2">
      <c r="A124" s="106"/>
      <c r="B124" s="109"/>
      <c r="C124" s="94" t="s">
        <v>110</v>
      </c>
      <c r="D124" s="22"/>
      <c r="E124" s="4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42"/>
      <c r="AJ124" s="27"/>
      <c r="AK124" s="27"/>
      <c r="AL124" s="27"/>
      <c r="AM124" s="43"/>
      <c r="AN124" s="7"/>
      <c r="AO124" s="7"/>
      <c r="AP124" s="7"/>
      <c r="AQ124" s="7">
        <f t="shared" si="25"/>
        <v>0</v>
      </c>
      <c r="AR124" s="3">
        <f t="shared" si="28"/>
        <v>34</v>
      </c>
      <c r="AS124" s="8">
        <f t="shared" si="23"/>
        <v>0</v>
      </c>
    </row>
    <row r="125" spans="1:45" ht="12.75" customHeight="1" x14ac:dyDescent="0.2">
      <c r="A125" s="106"/>
      <c r="B125" s="110"/>
      <c r="C125" s="94"/>
      <c r="D125" s="22"/>
      <c r="E125" s="4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42"/>
      <c r="AJ125" s="27"/>
      <c r="AK125" s="27"/>
      <c r="AL125" s="27"/>
      <c r="AM125" s="43"/>
      <c r="AN125" s="7"/>
      <c r="AO125" s="7"/>
      <c r="AP125" s="7"/>
      <c r="AQ125" s="7">
        <f t="shared" si="25"/>
        <v>0</v>
      </c>
      <c r="AR125" s="3">
        <f t="shared" si="28"/>
        <v>34</v>
      </c>
      <c r="AS125" s="8">
        <f t="shared" si="23"/>
        <v>0</v>
      </c>
    </row>
    <row r="126" spans="1:45" ht="12.75" customHeight="1" x14ac:dyDescent="0.2">
      <c r="A126" s="106"/>
      <c r="B126" s="108" t="s">
        <v>55</v>
      </c>
      <c r="C126" s="94">
        <v>4</v>
      </c>
      <c r="D126" s="22"/>
      <c r="E126" s="4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42"/>
      <c r="AJ126" s="27"/>
      <c r="AK126" s="27"/>
      <c r="AL126" s="27"/>
      <c r="AM126" s="43"/>
      <c r="AN126" s="7"/>
      <c r="AO126" s="7"/>
      <c r="AP126" s="7"/>
      <c r="AQ126" s="7">
        <f t="shared" si="25"/>
        <v>0</v>
      </c>
      <c r="AR126" s="3">
        <f t="shared" si="28"/>
        <v>34</v>
      </c>
      <c r="AS126" s="8">
        <f t="shared" si="23"/>
        <v>0</v>
      </c>
    </row>
    <row r="127" spans="1:45" ht="12.75" customHeight="1" x14ac:dyDescent="0.2">
      <c r="A127" s="106"/>
      <c r="B127" s="109"/>
      <c r="C127" s="94" t="s">
        <v>110</v>
      </c>
      <c r="D127" s="22"/>
      <c r="E127" s="4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42"/>
      <c r="AG127" s="42"/>
      <c r="AH127" s="27"/>
      <c r="AI127" s="27"/>
      <c r="AJ127" s="43"/>
      <c r="AK127" s="42"/>
      <c r="AL127" s="27"/>
      <c r="AM127" s="43"/>
      <c r="AN127" s="7"/>
      <c r="AO127" s="7"/>
      <c r="AP127" s="7"/>
      <c r="AQ127" s="7">
        <f t="shared" si="25"/>
        <v>0</v>
      </c>
      <c r="AR127" s="3">
        <f t="shared" si="28"/>
        <v>34</v>
      </c>
      <c r="AS127" s="8">
        <f t="shared" si="23"/>
        <v>0</v>
      </c>
    </row>
    <row r="128" spans="1:45" ht="12.75" customHeight="1" x14ac:dyDescent="0.2">
      <c r="A128" s="106"/>
      <c r="B128" s="110"/>
      <c r="C128" s="94"/>
      <c r="D128" s="25"/>
      <c r="E128" s="4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42"/>
      <c r="AI128" s="42"/>
      <c r="AJ128" s="43"/>
      <c r="AK128" s="27"/>
      <c r="AL128" s="27"/>
      <c r="AM128" s="43"/>
      <c r="AN128" s="7"/>
      <c r="AO128" s="7"/>
      <c r="AP128" s="7"/>
      <c r="AQ128" s="7">
        <f t="shared" si="25"/>
        <v>0</v>
      </c>
      <c r="AR128" s="3">
        <f t="shared" si="28"/>
        <v>34</v>
      </c>
      <c r="AS128" s="8">
        <f t="shared" si="23"/>
        <v>0</v>
      </c>
    </row>
    <row r="129" spans="1:45" ht="12.75" customHeight="1" x14ac:dyDescent="0.2">
      <c r="A129" s="106"/>
      <c r="B129" s="107" t="s">
        <v>71</v>
      </c>
      <c r="C129" s="94">
        <v>4</v>
      </c>
      <c r="D129" s="25"/>
      <c r="E129" s="4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42"/>
      <c r="AI129" s="42"/>
      <c r="AJ129" s="43"/>
      <c r="AK129" s="27"/>
      <c r="AL129" s="27"/>
      <c r="AM129" s="43"/>
      <c r="AN129" s="7"/>
      <c r="AO129" s="7"/>
      <c r="AP129" s="7"/>
      <c r="AQ129" s="7">
        <f t="shared" si="25"/>
        <v>0</v>
      </c>
      <c r="AR129" s="50">
        <f t="shared" ref="AR129:AR131" si="29">34*2</f>
        <v>68</v>
      </c>
      <c r="AS129" s="8">
        <f t="shared" si="23"/>
        <v>0</v>
      </c>
    </row>
    <row r="130" spans="1:45" ht="12.75" customHeight="1" x14ac:dyDescent="0.2">
      <c r="A130" s="106"/>
      <c r="B130" s="107"/>
      <c r="C130" s="94" t="s">
        <v>110</v>
      </c>
      <c r="D130" s="25"/>
      <c r="E130" s="4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42"/>
      <c r="AI130" s="42"/>
      <c r="AJ130" s="43"/>
      <c r="AK130" s="27"/>
      <c r="AL130" s="27"/>
      <c r="AM130" s="43"/>
      <c r="AN130" s="7"/>
      <c r="AO130" s="7"/>
      <c r="AP130" s="7"/>
      <c r="AQ130" s="7">
        <f t="shared" si="25"/>
        <v>0</v>
      </c>
      <c r="AR130" s="50">
        <f t="shared" si="29"/>
        <v>68</v>
      </c>
      <c r="AS130" s="8">
        <f t="shared" si="23"/>
        <v>0</v>
      </c>
    </row>
    <row r="131" spans="1:45" ht="12.75" customHeight="1" x14ac:dyDescent="0.2">
      <c r="A131" s="106"/>
      <c r="B131" s="107"/>
      <c r="C131" s="94"/>
      <c r="D131" s="25"/>
      <c r="E131" s="4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42"/>
      <c r="AI131" s="42"/>
      <c r="AJ131" s="43"/>
      <c r="AK131" s="27"/>
      <c r="AL131" s="27"/>
      <c r="AM131" s="43"/>
      <c r="AN131" s="7"/>
      <c r="AO131" s="7"/>
      <c r="AP131" s="7"/>
      <c r="AQ131" s="7">
        <f t="shared" si="25"/>
        <v>0</v>
      </c>
      <c r="AR131" s="50">
        <f t="shared" si="29"/>
        <v>68</v>
      </c>
      <c r="AS131" s="8">
        <f t="shared" si="23"/>
        <v>0</v>
      </c>
    </row>
    <row r="132" spans="1:45" ht="27" customHeight="1" x14ac:dyDescent="0.2">
      <c r="A132" s="68"/>
      <c r="B132" s="69"/>
      <c r="C132" s="69"/>
      <c r="D132" s="69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8"/>
      <c r="AN132" s="68"/>
      <c r="AO132" s="68"/>
      <c r="AP132" s="68"/>
      <c r="AQ132" s="68"/>
      <c r="AR132" s="68"/>
      <c r="AS132" s="68"/>
    </row>
    <row r="133" spans="1:45" s="44" customFormat="1" ht="90.75" customHeight="1" x14ac:dyDescent="0.2">
      <c r="A133" s="132" t="s">
        <v>26</v>
      </c>
      <c r="B133" s="132"/>
      <c r="C133" s="132"/>
      <c r="D133" s="132"/>
      <c r="E133" s="156" t="s">
        <v>40</v>
      </c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156"/>
      <c r="AH133" s="156"/>
      <c r="AI133" s="156"/>
      <c r="AJ133" s="156"/>
      <c r="AK133" s="156"/>
      <c r="AL133" s="156"/>
      <c r="AM133" s="156"/>
      <c r="AN133" s="156"/>
      <c r="AO133" s="156"/>
      <c r="AP133" s="156"/>
      <c r="AQ133" s="137" t="s">
        <v>20</v>
      </c>
      <c r="AR133" s="137" t="s">
        <v>22</v>
      </c>
      <c r="AS133" s="159" t="s">
        <v>21</v>
      </c>
    </row>
    <row r="134" spans="1:45" s="44" customFormat="1" ht="21" customHeight="1" x14ac:dyDescent="0.2">
      <c r="A134" s="107" t="s">
        <v>0</v>
      </c>
      <c r="B134" s="107"/>
      <c r="C134" s="107"/>
      <c r="D134" s="23" t="s">
        <v>18</v>
      </c>
      <c r="E134" s="107" t="s">
        <v>1</v>
      </c>
      <c r="F134" s="107"/>
      <c r="G134" s="107"/>
      <c r="H134" s="107"/>
      <c r="I134" s="107" t="s">
        <v>2</v>
      </c>
      <c r="J134" s="107"/>
      <c r="K134" s="107"/>
      <c r="L134" s="107"/>
      <c r="M134" s="107" t="s">
        <v>3</v>
      </c>
      <c r="N134" s="107"/>
      <c r="O134" s="107"/>
      <c r="P134" s="107"/>
      <c r="Q134" s="107" t="s">
        <v>4</v>
      </c>
      <c r="R134" s="107"/>
      <c r="S134" s="107"/>
      <c r="T134" s="107"/>
      <c r="U134" s="107" t="s">
        <v>5</v>
      </c>
      <c r="V134" s="107"/>
      <c r="W134" s="107"/>
      <c r="X134" s="107" t="s">
        <v>6</v>
      </c>
      <c r="Y134" s="107"/>
      <c r="Z134" s="107"/>
      <c r="AA134" s="107"/>
      <c r="AB134" s="107" t="s">
        <v>7</v>
      </c>
      <c r="AC134" s="107"/>
      <c r="AD134" s="107"/>
      <c r="AE134" s="107" t="s">
        <v>8</v>
      </c>
      <c r="AF134" s="107"/>
      <c r="AG134" s="107"/>
      <c r="AH134" s="107"/>
      <c r="AI134" s="107"/>
      <c r="AJ134" s="107" t="s">
        <v>9</v>
      </c>
      <c r="AK134" s="107"/>
      <c r="AL134" s="107"/>
      <c r="AM134" s="107" t="s">
        <v>10</v>
      </c>
      <c r="AN134" s="107"/>
      <c r="AO134" s="107"/>
      <c r="AP134" s="107"/>
      <c r="AQ134" s="137"/>
      <c r="AR134" s="137"/>
      <c r="AS134" s="159"/>
    </row>
    <row r="135" spans="1:45" s="44" customFormat="1" ht="15" customHeight="1" x14ac:dyDescent="0.2">
      <c r="A135" s="107"/>
      <c r="B135" s="107"/>
      <c r="C135" s="107"/>
      <c r="D135" s="23" t="s">
        <v>19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5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5">
        <v>18</v>
      </c>
      <c r="W135" s="5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5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137"/>
      <c r="AR135" s="137"/>
      <c r="AS135" s="159"/>
    </row>
    <row r="136" spans="1:45" s="44" customFormat="1" ht="14.25" customHeight="1" x14ac:dyDescent="0.2">
      <c r="A136" s="106" t="s">
        <v>25</v>
      </c>
      <c r="B136" s="108" t="s">
        <v>13</v>
      </c>
      <c r="C136" s="24">
        <v>5</v>
      </c>
      <c r="D136" s="25"/>
      <c r="E136" s="4"/>
      <c r="F136" s="101" t="s">
        <v>155</v>
      </c>
      <c r="G136" s="27"/>
      <c r="H136" s="27"/>
      <c r="I136" s="98" t="s">
        <v>156</v>
      </c>
      <c r="J136" s="4"/>
      <c r="K136" s="4"/>
      <c r="L136" s="98" t="s">
        <v>158</v>
      </c>
      <c r="M136" s="4"/>
      <c r="N136" s="102"/>
      <c r="O136" s="4"/>
      <c r="P136" s="98" t="s">
        <v>159</v>
      </c>
      <c r="Q136" s="4"/>
      <c r="R136" s="4"/>
      <c r="S136" s="98" t="s">
        <v>160</v>
      </c>
      <c r="T136" s="4"/>
      <c r="U136" s="4"/>
      <c r="V136" s="4"/>
      <c r="W136" s="4"/>
      <c r="X136" s="4"/>
      <c r="Y136" s="98" t="s">
        <v>310</v>
      </c>
      <c r="Z136" s="4"/>
      <c r="AA136" s="4"/>
      <c r="AB136" s="4"/>
      <c r="AC136" s="4"/>
      <c r="AD136" s="98" t="s">
        <v>322</v>
      </c>
      <c r="AE136" s="4"/>
      <c r="AF136" s="4"/>
      <c r="AG136" s="98" t="s">
        <v>330</v>
      </c>
      <c r="AH136" s="4"/>
      <c r="AI136" s="104" t="s">
        <v>285</v>
      </c>
      <c r="AJ136" s="4"/>
      <c r="AK136" s="4"/>
      <c r="AL136" s="98" t="s">
        <v>304</v>
      </c>
      <c r="AM136" s="7"/>
      <c r="AN136" s="7"/>
      <c r="AO136" s="7"/>
      <c r="AP136" s="7"/>
      <c r="AQ136" s="7">
        <v>5</v>
      </c>
      <c r="AR136" s="3">
        <f>34*5</f>
        <v>170</v>
      </c>
      <c r="AS136" s="8">
        <f t="shared" ref="AS136:AS168" si="30">AQ136/AR136</f>
        <v>2.9411764705882353E-2</v>
      </c>
    </row>
    <row r="137" spans="1:45" s="44" customFormat="1" ht="17.25" customHeight="1" x14ac:dyDescent="0.2">
      <c r="A137" s="106"/>
      <c r="B137" s="109"/>
      <c r="C137" s="24" t="s">
        <v>111</v>
      </c>
      <c r="D137" s="25"/>
      <c r="E137" s="4"/>
      <c r="F137" s="98" t="s">
        <v>155</v>
      </c>
      <c r="G137" s="27"/>
      <c r="H137" s="27"/>
      <c r="I137" s="98" t="s">
        <v>157</v>
      </c>
      <c r="J137" s="4"/>
      <c r="K137" s="4"/>
      <c r="L137" s="98" t="s">
        <v>158</v>
      </c>
      <c r="M137" s="4"/>
      <c r="N137" s="102"/>
      <c r="O137" s="4"/>
      <c r="P137" s="98" t="s">
        <v>159</v>
      </c>
      <c r="Q137" s="4"/>
      <c r="R137" s="4"/>
      <c r="S137" s="98" t="s">
        <v>160</v>
      </c>
      <c r="T137" s="4"/>
      <c r="U137" s="4"/>
      <c r="V137" s="4"/>
      <c r="W137" s="101" t="s">
        <v>239</v>
      </c>
      <c r="X137" s="4"/>
      <c r="Y137" s="98" t="s">
        <v>240</v>
      </c>
      <c r="Z137" s="4"/>
      <c r="AA137" s="4"/>
      <c r="AB137" s="98" t="s">
        <v>241</v>
      </c>
      <c r="AC137" s="4"/>
      <c r="AD137" s="98" t="s">
        <v>242</v>
      </c>
      <c r="AE137" s="4"/>
      <c r="AF137" s="4"/>
      <c r="AG137" s="98" t="s">
        <v>243</v>
      </c>
      <c r="AH137" s="4"/>
      <c r="AI137" s="104" t="s">
        <v>285</v>
      </c>
      <c r="AJ137" s="4"/>
      <c r="AK137" s="98" t="s">
        <v>244</v>
      </c>
      <c r="AL137" s="4"/>
      <c r="AM137" s="7"/>
      <c r="AN137" s="7"/>
      <c r="AO137" s="7"/>
      <c r="AP137" s="7"/>
      <c r="AQ137" s="7">
        <v>5</v>
      </c>
      <c r="AR137" s="3">
        <f t="shared" ref="AR137:AR138" si="31">34*5</f>
        <v>170</v>
      </c>
      <c r="AS137" s="8">
        <f t="shared" si="30"/>
        <v>2.9411764705882353E-2</v>
      </c>
    </row>
    <row r="138" spans="1:45" s="44" customFormat="1" ht="13.5" customHeight="1" x14ac:dyDescent="0.2">
      <c r="A138" s="106"/>
      <c r="B138" s="110"/>
      <c r="C138" s="24"/>
      <c r="D138" s="25"/>
      <c r="E138" s="4"/>
      <c r="F138" s="27"/>
      <c r="G138" s="27"/>
      <c r="H138" s="27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7"/>
      <c r="AN138" s="7"/>
      <c r="AO138" s="7"/>
      <c r="AP138" s="7"/>
      <c r="AQ138" s="7">
        <f t="shared" ref="AQ138:AQ168" si="32">SUM(E138:AP138)</f>
        <v>0</v>
      </c>
      <c r="AR138" s="3">
        <f t="shared" si="31"/>
        <v>170</v>
      </c>
      <c r="AS138" s="8">
        <f t="shared" si="30"/>
        <v>0</v>
      </c>
    </row>
    <row r="139" spans="1:45" s="44" customFormat="1" ht="18" customHeight="1" x14ac:dyDescent="0.2">
      <c r="A139" s="106"/>
      <c r="B139" s="108" t="s">
        <v>27</v>
      </c>
      <c r="C139" s="92">
        <v>5</v>
      </c>
      <c r="D139" s="25"/>
      <c r="E139" s="4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101" t="s">
        <v>172</v>
      </c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104" t="s">
        <v>287</v>
      </c>
      <c r="AK139" s="98" t="s">
        <v>331</v>
      </c>
      <c r="AL139" s="27"/>
      <c r="AM139" s="7"/>
      <c r="AN139" s="7"/>
      <c r="AO139" s="7"/>
      <c r="AP139" s="7"/>
      <c r="AQ139" s="7">
        <v>1</v>
      </c>
      <c r="AR139" s="3">
        <f>34*3</f>
        <v>102</v>
      </c>
      <c r="AS139" s="8">
        <f t="shared" si="30"/>
        <v>9.8039215686274508E-3</v>
      </c>
    </row>
    <row r="140" spans="1:45" s="44" customFormat="1" ht="18" customHeight="1" x14ac:dyDescent="0.2">
      <c r="A140" s="106"/>
      <c r="B140" s="109"/>
      <c r="C140" s="92" t="s">
        <v>111</v>
      </c>
      <c r="D140" s="25"/>
      <c r="E140" s="4"/>
      <c r="F140" s="4"/>
      <c r="G140" s="4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98" t="s">
        <v>133</v>
      </c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104" t="s">
        <v>287</v>
      </c>
      <c r="AK140" s="98" t="s">
        <v>331</v>
      </c>
      <c r="AL140" s="27"/>
      <c r="AM140" s="7"/>
      <c r="AN140" s="7"/>
      <c r="AO140" s="7"/>
      <c r="AP140" s="7"/>
      <c r="AQ140" s="7">
        <v>1</v>
      </c>
      <c r="AR140" s="3">
        <f t="shared" ref="AR140:AR144" si="33">34*3</f>
        <v>102</v>
      </c>
      <c r="AS140" s="8">
        <f t="shared" si="30"/>
        <v>9.8039215686274508E-3</v>
      </c>
    </row>
    <row r="141" spans="1:45" s="44" customFormat="1" ht="18.75" customHeight="1" x14ac:dyDescent="0.2">
      <c r="A141" s="106"/>
      <c r="B141" s="110"/>
      <c r="C141" s="92"/>
      <c r="D141" s="25"/>
      <c r="E141" s="4"/>
      <c r="F141" s="4"/>
      <c r="G141" s="4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7"/>
      <c r="AN141" s="7"/>
      <c r="AO141" s="7"/>
      <c r="AP141" s="7"/>
      <c r="AQ141" s="7">
        <f t="shared" si="32"/>
        <v>0</v>
      </c>
      <c r="AR141" s="3">
        <f t="shared" si="33"/>
        <v>102</v>
      </c>
      <c r="AS141" s="8">
        <f t="shared" si="30"/>
        <v>0</v>
      </c>
    </row>
    <row r="142" spans="1:45" s="44" customFormat="1" ht="21" customHeight="1" x14ac:dyDescent="0.2">
      <c r="A142" s="106"/>
      <c r="B142" s="108" t="s">
        <v>12</v>
      </c>
      <c r="C142" s="92">
        <v>5</v>
      </c>
      <c r="D142" s="20"/>
      <c r="E142" s="4"/>
      <c r="F142" s="4"/>
      <c r="G142" s="4"/>
      <c r="H142" s="27"/>
      <c r="I142" s="98" t="s">
        <v>135</v>
      </c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98" t="s">
        <v>177</v>
      </c>
      <c r="U142" s="27"/>
      <c r="V142" s="98" t="s">
        <v>306</v>
      </c>
      <c r="W142" s="27"/>
      <c r="X142" s="98" t="s">
        <v>307</v>
      </c>
      <c r="Y142" s="27"/>
      <c r="Z142" s="27"/>
      <c r="AA142" s="27"/>
      <c r="AB142" s="27"/>
      <c r="AC142" s="27"/>
      <c r="AD142" s="27"/>
      <c r="AE142" s="27"/>
      <c r="AF142" s="98" t="s">
        <v>270</v>
      </c>
      <c r="AG142" s="27"/>
      <c r="AH142" s="27"/>
      <c r="AI142" s="27"/>
      <c r="AJ142" s="104" t="s">
        <v>287</v>
      </c>
      <c r="AL142" s="98" t="s">
        <v>304</v>
      </c>
      <c r="AM142" s="7"/>
      <c r="AN142" s="7"/>
      <c r="AO142" s="7"/>
      <c r="AP142" s="7"/>
      <c r="AQ142" s="7">
        <v>2</v>
      </c>
      <c r="AR142" s="3">
        <f t="shared" si="33"/>
        <v>102</v>
      </c>
      <c r="AS142" s="8">
        <f t="shared" si="30"/>
        <v>1.9607843137254902E-2</v>
      </c>
    </row>
    <row r="143" spans="1:45" s="44" customFormat="1" ht="18.75" customHeight="1" x14ac:dyDescent="0.2">
      <c r="A143" s="106"/>
      <c r="B143" s="109"/>
      <c r="C143" s="92" t="s">
        <v>111</v>
      </c>
      <c r="D143" s="20"/>
      <c r="E143" s="4"/>
      <c r="F143" s="4"/>
      <c r="G143" s="4"/>
      <c r="H143" s="27"/>
      <c r="I143" s="27"/>
      <c r="J143" s="27"/>
      <c r="K143" s="98" t="s">
        <v>124</v>
      </c>
      <c r="L143" s="27"/>
      <c r="M143" s="27"/>
      <c r="N143" s="27"/>
      <c r="O143" s="27"/>
      <c r="P143" s="27"/>
      <c r="Q143" s="27"/>
      <c r="R143" s="27"/>
      <c r="S143" s="27"/>
      <c r="T143" s="98" t="s">
        <v>118</v>
      </c>
      <c r="U143" s="27"/>
      <c r="V143" s="27"/>
      <c r="W143" s="27"/>
      <c r="X143" s="27"/>
      <c r="Y143" s="27"/>
      <c r="Z143" s="27"/>
      <c r="AA143" s="27"/>
      <c r="AB143" s="27"/>
      <c r="AC143" s="27"/>
      <c r="AD143" s="98" t="s">
        <v>308</v>
      </c>
      <c r="AE143" s="27"/>
      <c r="AF143" s="27"/>
      <c r="AG143" s="27"/>
      <c r="AH143" s="27"/>
      <c r="AI143" s="27"/>
      <c r="AJ143" s="104" t="s">
        <v>287</v>
      </c>
      <c r="AK143" s="27"/>
      <c r="AL143" s="98" t="s">
        <v>271</v>
      </c>
      <c r="AM143" s="7"/>
      <c r="AN143" s="7"/>
      <c r="AO143" s="7"/>
      <c r="AP143" s="7"/>
      <c r="AQ143" s="7">
        <v>2</v>
      </c>
      <c r="AR143" s="3">
        <f t="shared" si="33"/>
        <v>102</v>
      </c>
      <c r="AS143" s="8">
        <f t="shared" si="30"/>
        <v>1.9607843137254902E-2</v>
      </c>
    </row>
    <row r="144" spans="1:45" s="44" customFormat="1" ht="16.5" customHeight="1" x14ac:dyDescent="0.2">
      <c r="A144" s="106"/>
      <c r="B144" s="110"/>
      <c r="C144" s="92"/>
      <c r="D144" s="20"/>
      <c r="E144" s="4"/>
      <c r="F144" s="4"/>
      <c r="G144" s="4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43"/>
      <c r="AJ144" s="43"/>
      <c r="AK144" s="27"/>
      <c r="AL144" s="27"/>
      <c r="AM144" s="7"/>
      <c r="AN144" s="7"/>
      <c r="AO144" s="7"/>
      <c r="AP144" s="7"/>
      <c r="AQ144" s="7">
        <f t="shared" si="32"/>
        <v>0</v>
      </c>
      <c r="AR144" s="3">
        <f t="shared" si="33"/>
        <v>102</v>
      </c>
      <c r="AS144" s="8">
        <f t="shared" si="30"/>
        <v>0</v>
      </c>
    </row>
    <row r="145" spans="1:45" s="44" customFormat="1" ht="21" customHeight="1" x14ac:dyDescent="0.2">
      <c r="A145" s="106"/>
      <c r="B145" s="108" t="s">
        <v>11</v>
      </c>
      <c r="C145" s="92">
        <v>5</v>
      </c>
      <c r="D145" s="25"/>
      <c r="E145" s="4"/>
      <c r="F145" s="98" t="s">
        <v>137</v>
      </c>
      <c r="G145" s="27"/>
      <c r="H145" s="98" t="s">
        <v>190</v>
      </c>
      <c r="I145" s="27"/>
      <c r="J145" s="27"/>
      <c r="K145" s="27"/>
      <c r="L145" s="98" t="s">
        <v>139</v>
      </c>
      <c r="M145" s="27"/>
      <c r="N145" s="27"/>
      <c r="O145" s="27"/>
      <c r="P145" s="98" t="s">
        <v>117</v>
      </c>
      <c r="Q145" s="27"/>
      <c r="R145" s="27"/>
      <c r="S145" s="27"/>
      <c r="T145" s="98" t="s">
        <v>126</v>
      </c>
      <c r="U145" s="27"/>
      <c r="V145" s="27"/>
      <c r="W145" s="27"/>
      <c r="X145" s="27"/>
      <c r="Y145" s="98" t="s">
        <v>376</v>
      </c>
      <c r="Z145" s="27"/>
      <c r="AA145" s="27"/>
      <c r="AB145" s="27"/>
      <c r="AC145" s="27"/>
      <c r="AD145" s="27"/>
      <c r="AE145" s="27"/>
      <c r="AF145" s="27"/>
      <c r="AG145" s="27"/>
      <c r="AH145" s="104" t="s">
        <v>286</v>
      </c>
      <c r="AI145" s="43"/>
      <c r="AJ145" s="184" t="s">
        <v>362</v>
      </c>
      <c r="AK145" s="27"/>
      <c r="AL145" s="98" t="s">
        <v>304</v>
      </c>
      <c r="AM145" s="7"/>
      <c r="AN145" s="7"/>
      <c r="AO145" s="7"/>
      <c r="AP145" s="7"/>
      <c r="AQ145" s="7">
        <v>5</v>
      </c>
      <c r="AR145" s="3">
        <f t="shared" ref="AR145:AR147" si="34">34*5</f>
        <v>170</v>
      </c>
      <c r="AS145" s="8">
        <f t="shared" si="30"/>
        <v>2.9411764705882353E-2</v>
      </c>
    </row>
    <row r="146" spans="1:45" s="44" customFormat="1" ht="21" customHeight="1" x14ac:dyDescent="0.2">
      <c r="A146" s="106"/>
      <c r="B146" s="109"/>
      <c r="C146" s="92" t="s">
        <v>111</v>
      </c>
      <c r="D146" s="25"/>
      <c r="E146" s="4"/>
      <c r="F146" s="98" t="s">
        <v>128</v>
      </c>
      <c r="G146" s="27"/>
      <c r="H146" s="98" t="s">
        <v>153</v>
      </c>
      <c r="I146" s="27"/>
      <c r="J146" s="27"/>
      <c r="K146" s="27"/>
      <c r="L146" s="98" t="s">
        <v>139</v>
      </c>
      <c r="M146" s="27"/>
      <c r="N146" s="27"/>
      <c r="O146" s="27"/>
      <c r="P146" s="98" t="s">
        <v>117</v>
      </c>
      <c r="Q146" s="27"/>
      <c r="R146" s="27"/>
      <c r="S146" s="27"/>
      <c r="T146" s="98" t="s">
        <v>126</v>
      </c>
      <c r="U146" s="27"/>
      <c r="V146" s="27"/>
      <c r="W146" s="27"/>
      <c r="X146" s="27"/>
      <c r="Y146" s="98" t="s">
        <v>376</v>
      </c>
      <c r="Z146" s="27"/>
      <c r="AA146" s="27"/>
      <c r="AB146" s="27"/>
      <c r="AC146" s="27"/>
      <c r="AD146" s="27"/>
      <c r="AE146" s="27"/>
      <c r="AF146" s="27"/>
      <c r="AG146" s="27"/>
      <c r="AH146" s="104" t="s">
        <v>286</v>
      </c>
      <c r="AI146" s="43"/>
      <c r="AJ146" s="184" t="s">
        <v>362</v>
      </c>
      <c r="AK146" s="27"/>
      <c r="AL146" s="98" t="s">
        <v>304</v>
      </c>
      <c r="AM146" s="7"/>
      <c r="AN146" s="7"/>
      <c r="AO146" s="7"/>
      <c r="AP146" s="7"/>
      <c r="AQ146" s="7">
        <v>5</v>
      </c>
      <c r="AR146" s="3">
        <f t="shared" si="34"/>
        <v>170</v>
      </c>
      <c r="AS146" s="8">
        <f t="shared" si="30"/>
        <v>2.9411764705882353E-2</v>
      </c>
    </row>
    <row r="147" spans="1:45" s="44" customFormat="1" ht="18" customHeight="1" x14ac:dyDescent="0.2">
      <c r="A147" s="106"/>
      <c r="B147" s="110"/>
      <c r="C147" s="92"/>
      <c r="D147" s="25"/>
      <c r="E147" s="4"/>
      <c r="F147" s="4"/>
      <c r="G147" s="4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43"/>
      <c r="AJ147" s="43"/>
      <c r="AK147" s="27"/>
      <c r="AL147" s="27"/>
      <c r="AM147" s="7"/>
      <c r="AN147" s="7"/>
      <c r="AO147" s="7"/>
      <c r="AP147" s="7"/>
      <c r="AQ147" s="7">
        <f t="shared" si="32"/>
        <v>0</v>
      </c>
      <c r="AR147" s="3">
        <f t="shared" si="34"/>
        <v>170</v>
      </c>
      <c r="AS147" s="8">
        <f t="shared" si="30"/>
        <v>0</v>
      </c>
    </row>
    <row r="148" spans="1:45" s="44" customFormat="1" ht="21" customHeight="1" x14ac:dyDescent="0.2">
      <c r="A148" s="106"/>
      <c r="B148" s="108" t="s">
        <v>28</v>
      </c>
      <c r="C148" s="92">
        <v>5</v>
      </c>
      <c r="D148" s="25"/>
      <c r="E148" s="4"/>
      <c r="F148" s="4"/>
      <c r="G148" s="4"/>
      <c r="H148" s="27"/>
      <c r="I148" s="27"/>
      <c r="J148" s="27"/>
      <c r="K148" s="98" t="s">
        <v>123</v>
      </c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98" t="s">
        <v>357</v>
      </c>
      <c r="AB148" s="27"/>
      <c r="AC148" s="27"/>
      <c r="AD148" s="27"/>
      <c r="AE148" s="27"/>
      <c r="AF148" s="27"/>
      <c r="AG148" s="27"/>
      <c r="AH148" s="98" t="s">
        <v>390</v>
      </c>
      <c r="AI148" s="43"/>
      <c r="AJ148" s="185" t="s">
        <v>287</v>
      </c>
      <c r="AK148" s="27"/>
      <c r="AL148" s="27"/>
      <c r="AM148" s="7"/>
      <c r="AN148" s="7"/>
      <c r="AO148" s="7"/>
      <c r="AP148" s="7"/>
      <c r="AQ148" s="7">
        <v>1</v>
      </c>
      <c r="AR148" s="3">
        <f t="shared" ref="AR148:AR150" si="35">34*3</f>
        <v>102</v>
      </c>
      <c r="AS148" s="8">
        <f t="shared" si="30"/>
        <v>9.8039215686274508E-3</v>
      </c>
    </row>
    <row r="149" spans="1:45" s="44" customFormat="1" ht="18.75" customHeight="1" x14ac:dyDescent="0.2">
      <c r="A149" s="106"/>
      <c r="B149" s="109"/>
      <c r="C149" s="92" t="s">
        <v>111</v>
      </c>
      <c r="D149" s="22"/>
      <c r="E149" s="4"/>
      <c r="F149" s="4"/>
      <c r="G149" s="4"/>
      <c r="H149" s="27"/>
      <c r="I149" s="27"/>
      <c r="J149" s="27"/>
      <c r="K149" s="27"/>
      <c r="L149" s="98" t="s">
        <v>180</v>
      </c>
      <c r="M149" s="27"/>
      <c r="N149" s="27"/>
      <c r="O149" s="27"/>
      <c r="P149" s="27"/>
      <c r="Q149" s="27"/>
      <c r="R149" s="27"/>
      <c r="S149" s="27"/>
      <c r="T149" s="98" t="s">
        <v>201</v>
      </c>
      <c r="U149" s="27"/>
      <c r="V149" s="27"/>
      <c r="W149" s="27"/>
      <c r="X149" s="27"/>
      <c r="Y149" s="27"/>
      <c r="Z149" s="27"/>
      <c r="AA149" s="98" t="s">
        <v>260</v>
      </c>
      <c r="AB149" s="27"/>
      <c r="AC149" s="27"/>
      <c r="AD149" s="27"/>
      <c r="AE149" s="27"/>
      <c r="AF149" s="27"/>
      <c r="AG149" s="27"/>
      <c r="AH149" s="27"/>
      <c r="AI149" s="43"/>
      <c r="AJ149" s="185" t="s">
        <v>287</v>
      </c>
      <c r="AK149" s="27"/>
      <c r="AL149" s="27"/>
      <c r="AM149" s="7"/>
      <c r="AN149" s="7"/>
      <c r="AO149" s="7"/>
      <c r="AP149" s="7"/>
      <c r="AQ149" s="7">
        <v>2</v>
      </c>
      <c r="AR149" s="3">
        <f t="shared" si="35"/>
        <v>102</v>
      </c>
      <c r="AS149" s="8">
        <f t="shared" si="30"/>
        <v>1.9607843137254902E-2</v>
      </c>
    </row>
    <row r="150" spans="1:45" s="44" customFormat="1" ht="18" customHeight="1" x14ac:dyDescent="0.2">
      <c r="A150" s="106"/>
      <c r="B150" s="110"/>
      <c r="C150" s="92"/>
      <c r="D150" s="25"/>
      <c r="E150" s="4"/>
      <c r="F150" s="4"/>
      <c r="G150" s="4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42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43"/>
      <c r="AJ150" s="43"/>
      <c r="AK150" s="27"/>
      <c r="AL150" s="27"/>
      <c r="AM150" s="7"/>
      <c r="AN150" s="7"/>
      <c r="AO150" s="7"/>
      <c r="AP150" s="7"/>
      <c r="AQ150" s="7">
        <f t="shared" si="32"/>
        <v>0</v>
      </c>
      <c r="AR150" s="3">
        <f t="shared" si="35"/>
        <v>102</v>
      </c>
      <c r="AS150" s="8">
        <f t="shared" si="30"/>
        <v>0</v>
      </c>
    </row>
    <row r="151" spans="1:45" s="44" customFormat="1" ht="18" customHeight="1" x14ac:dyDescent="0.2">
      <c r="A151" s="106"/>
      <c r="B151" s="108" t="s">
        <v>30</v>
      </c>
      <c r="C151" s="92">
        <v>5</v>
      </c>
      <c r="D151" s="25"/>
      <c r="E151" s="4"/>
      <c r="F151" s="4"/>
      <c r="G151" s="4"/>
      <c r="H151" s="98" t="s">
        <v>141</v>
      </c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98" t="s">
        <v>355</v>
      </c>
      <c r="Z151" s="27"/>
      <c r="AA151" s="27"/>
      <c r="AB151" s="27"/>
      <c r="AC151" s="27"/>
      <c r="AD151" s="27"/>
      <c r="AE151" s="27"/>
      <c r="AF151" s="27"/>
      <c r="AG151" s="42"/>
      <c r="AH151" s="27"/>
      <c r="AI151" s="98" t="s">
        <v>277</v>
      </c>
      <c r="AJ151" s="43"/>
      <c r="AK151" s="104" t="s">
        <v>288</v>
      </c>
      <c r="AL151" s="27"/>
      <c r="AM151" s="7"/>
      <c r="AN151" s="7"/>
      <c r="AO151" s="7"/>
      <c r="AP151" s="7"/>
      <c r="AQ151" s="7">
        <v>1</v>
      </c>
      <c r="AR151" s="3">
        <f>34*1</f>
        <v>34</v>
      </c>
      <c r="AS151" s="8">
        <f t="shared" si="30"/>
        <v>2.9411764705882353E-2</v>
      </c>
    </row>
    <row r="152" spans="1:45" s="44" customFormat="1" ht="15.75" customHeight="1" x14ac:dyDescent="0.2">
      <c r="A152" s="106"/>
      <c r="B152" s="109"/>
      <c r="C152" s="92" t="s">
        <v>111</v>
      </c>
      <c r="D152" s="25"/>
      <c r="E152" s="4"/>
      <c r="F152" s="4"/>
      <c r="G152" s="4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98" t="s">
        <v>355</v>
      </c>
      <c r="Z152" s="27"/>
      <c r="AA152" s="27"/>
      <c r="AB152" s="27"/>
      <c r="AC152" s="27"/>
      <c r="AD152" s="27"/>
      <c r="AE152" s="27"/>
      <c r="AF152" s="27"/>
      <c r="AG152" s="27"/>
      <c r="AH152" s="27"/>
      <c r="AI152" s="98" t="s">
        <v>277</v>
      </c>
      <c r="AJ152" s="42"/>
      <c r="AK152" s="104" t="s">
        <v>289</v>
      </c>
      <c r="AL152" s="27"/>
      <c r="AM152" s="7"/>
      <c r="AN152" s="7"/>
      <c r="AO152" s="7"/>
      <c r="AP152" s="7"/>
      <c r="AQ152" s="7">
        <f t="shared" si="32"/>
        <v>0</v>
      </c>
      <c r="AR152" s="3">
        <f t="shared" ref="AR152:AR162" si="36">34*1</f>
        <v>34</v>
      </c>
      <c r="AS152" s="8">
        <f t="shared" si="30"/>
        <v>0</v>
      </c>
    </row>
    <row r="153" spans="1:45" s="44" customFormat="1" ht="12.75" customHeight="1" x14ac:dyDescent="0.2">
      <c r="A153" s="106"/>
      <c r="B153" s="110"/>
      <c r="C153" s="92"/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3"/>
      <c r="AJ153" s="27"/>
      <c r="AK153" s="4"/>
      <c r="AL153" s="4"/>
      <c r="AM153" s="7"/>
      <c r="AN153" s="7"/>
      <c r="AO153" s="7"/>
      <c r="AP153" s="7"/>
      <c r="AQ153" s="7">
        <f t="shared" si="32"/>
        <v>0</v>
      </c>
      <c r="AR153" s="3">
        <f t="shared" si="36"/>
        <v>34</v>
      </c>
      <c r="AS153" s="8">
        <f t="shared" si="30"/>
        <v>0</v>
      </c>
    </row>
    <row r="154" spans="1:45" s="44" customFormat="1" ht="18" customHeight="1" x14ac:dyDescent="0.2">
      <c r="A154" s="106"/>
      <c r="B154" s="108" t="s">
        <v>29</v>
      </c>
      <c r="C154" s="92">
        <v>5</v>
      </c>
      <c r="D154" s="22"/>
      <c r="E154" s="4"/>
      <c r="F154" s="4"/>
      <c r="G154" s="4"/>
      <c r="H154" s="98" t="s">
        <v>208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98" t="s">
        <v>344</v>
      </c>
      <c r="X154" s="4"/>
      <c r="Y154" s="4"/>
      <c r="Z154" s="4"/>
      <c r="AA154" s="4"/>
      <c r="AB154" s="4"/>
      <c r="AC154" s="4"/>
      <c r="AD154" s="4"/>
      <c r="AE154" s="4"/>
      <c r="AF154" s="3"/>
      <c r="AG154" s="3"/>
      <c r="AH154" s="98" t="s">
        <v>369</v>
      </c>
      <c r="AI154" s="27"/>
      <c r="AJ154" s="7"/>
      <c r="AK154" s="186" t="s">
        <v>288</v>
      </c>
      <c r="AL154" s="4"/>
      <c r="AM154" s="7"/>
      <c r="AN154" s="7"/>
      <c r="AO154" s="7"/>
      <c r="AP154" s="7"/>
      <c r="AQ154" s="7">
        <v>1</v>
      </c>
      <c r="AR154" s="3">
        <f t="shared" si="36"/>
        <v>34</v>
      </c>
      <c r="AS154" s="8">
        <f t="shared" si="30"/>
        <v>2.9411764705882353E-2</v>
      </c>
    </row>
    <row r="155" spans="1:45" s="44" customFormat="1" ht="15.75" customHeight="1" x14ac:dyDescent="0.2">
      <c r="A155" s="106"/>
      <c r="B155" s="109"/>
      <c r="C155" s="92" t="s">
        <v>111</v>
      </c>
      <c r="D155" s="22"/>
      <c r="E155" s="4"/>
      <c r="F155" s="4"/>
      <c r="G155" s="4"/>
      <c r="H155" s="98" t="s">
        <v>153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98" t="s">
        <v>388</v>
      </c>
      <c r="X155" s="4"/>
      <c r="Y155" s="4"/>
      <c r="Z155" s="4"/>
      <c r="AA155" s="4"/>
      <c r="AB155" s="4"/>
      <c r="AC155" s="4"/>
      <c r="AD155" s="4"/>
      <c r="AE155" s="4"/>
      <c r="AF155" s="3"/>
      <c r="AG155" s="3"/>
      <c r="AH155" s="98" t="s">
        <v>278</v>
      </c>
      <c r="AI155" s="27"/>
      <c r="AJ155" s="7"/>
      <c r="AK155" s="186" t="s">
        <v>288</v>
      </c>
      <c r="AL155" s="4"/>
      <c r="AM155" s="7"/>
      <c r="AN155" s="7"/>
      <c r="AO155" s="7"/>
      <c r="AP155" s="7"/>
      <c r="AQ155" s="7">
        <v>1</v>
      </c>
      <c r="AR155" s="3">
        <f t="shared" si="36"/>
        <v>34</v>
      </c>
      <c r="AS155" s="8">
        <f t="shared" si="30"/>
        <v>2.9411764705882353E-2</v>
      </c>
    </row>
    <row r="156" spans="1:45" s="44" customFormat="1" ht="15.75" customHeight="1" x14ac:dyDescent="0.2">
      <c r="A156" s="106"/>
      <c r="B156" s="110"/>
      <c r="C156" s="92"/>
      <c r="D156" s="2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3"/>
      <c r="AG156" s="3"/>
      <c r="AH156" s="4"/>
      <c r="AI156" s="27"/>
      <c r="AJ156" s="7"/>
      <c r="AK156" s="3"/>
      <c r="AL156" s="4"/>
      <c r="AM156" s="7"/>
      <c r="AN156" s="7"/>
      <c r="AO156" s="7"/>
      <c r="AP156" s="7"/>
      <c r="AQ156" s="7">
        <f t="shared" si="32"/>
        <v>0</v>
      </c>
      <c r="AR156" s="3">
        <f t="shared" si="36"/>
        <v>34</v>
      </c>
      <c r="AS156" s="8">
        <f t="shared" si="30"/>
        <v>0</v>
      </c>
    </row>
    <row r="157" spans="1:45" s="44" customFormat="1" ht="18" customHeight="1" x14ac:dyDescent="0.2">
      <c r="A157" s="106"/>
      <c r="B157" s="107" t="s">
        <v>53</v>
      </c>
      <c r="C157" s="92">
        <v>5</v>
      </c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3"/>
      <c r="AG157" s="3"/>
      <c r="AH157" s="4"/>
      <c r="AI157" s="27"/>
      <c r="AJ157" s="7"/>
      <c r="AK157" s="3"/>
      <c r="AL157" s="4"/>
      <c r="AM157" s="7"/>
      <c r="AN157" s="7"/>
      <c r="AO157" s="7"/>
      <c r="AP157" s="7"/>
      <c r="AQ157" s="7">
        <f t="shared" si="32"/>
        <v>0</v>
      </c>
      <c r="AR157" s="3">
        <f t="shared" si="36"/>
        <v>34</v>
      </c>
      <c r="AS157" s="8">
        <f t="shared" si="30"/>
        <v>0</v>
      </c>
    </row>
    <row r="158" spans="1:45" s="44" customFormat="1" ht="14.25" customHeight="1" x14ac:dyDescent="0.2">
      <c r="A158" s="106"/>
      <c r="B158" s="107"/>
      <c r="C158" s="92" t="s">
        <v>111</v>
      </c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27"/>
      <c r="AJ158" s="7"/>
      <c r="AK158" s="3"/>
      <c r="AL158" s="4"/>
      <c r="AM158" s="7"/>
      <c r="AN158" s="7"/>
      <c r="AO158" s="7"/>
      <c r="AP158" s="7"/>
      <c r="AQ158" s="7">
        <f t="shared" si="32"/>
        <v>0</v>
      </c>
      <c r="AR158" s="3">
        <f t="shared" si="36"/>
        <v>34</v>
      </c>
      <c r="AS158" s="8">
        <f t="shared" si="30"/>
        <v>0</v>
      </c>
    </row>
    <row r="159" spans="1:45" s="44" customFormat="1" ht="12.75" customHeight="1" x14ac:dyDescent="0.2">
      <c r="A159" s="106"/>
      <c r="B159" s="107"/>
      <c r="C159" s="92"/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27"/>
      <c r="AJ159" s="7"/>
      <c r="AK159" s="3"/>
      <c r="AL159" s="4"/>
      <c r="AM159" s="7"/>
      <c r="AN159" s="7"/>
      <c r="AO159" s="7"/>
      <c r="AP159" s="7"/>
      <c r="AQ159" s="7">
        <f t="shared" si="32"/>
        <v>0</v>
      </c>
      <c r="AR159" s="3">
        <f t="shared" si="36"/>
        <v>34</v>
      </c>
      <c r="AS159" s="8">
        <f t="shared" si="30"/>
        <v>0</v>
      </c>
    </row>
    <row r="160" spans="1:45" s="44" customFormat="1" ht="12.75" customHeight="1" x14ac:dyDescent="0.2">
      <c r="A160" s="106"/>
      <c r="B160" s="108" t="s">
        <v>54</v>
      </c>
      <c r="C160" s="92">
        <v>5</v>
      </c>
      <c r="D160" s="2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3"/>
      <c r="AG160" s="3"/>
      <c r="AH160" s="4"/>
      <c r="AI160" s="27"/>
      <c r="AJ160" s="7"/>
      <c r="AK160" s="3"/>
      <c r="AL160" s="4"/>
      <c r="AM160" s="7"/>
      <c r="AN160" s="7"/>
      <c r="AO160" s="7"/>
      <c r="AP160" s="7"/>
      <c r="AQ160" s="7">
        <f t="shared" si="32"/>
        <v>0</v>
      </c>
      <c r="AR160" s="3">
        <f t="shared" si="36"/>
        <v>34</v>
      </c>
      <c r="AS160" s="8">
        <f t="shared" si="30"/>
        <v>0</v>
      </c>
    </row>
    <row r="161" spans="1:45" s="44" customFormat="1" ht="12.75" customHeight="1" x14ac:dyDescent="0.2">
      <c r="A161" s="106"/>
      <c r="B161" s="109"/>
      <c r="C161" s="92" t="s">
        <v>111</v>
      </c>
      <c r="D161" s="2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27"/>
      <c r="AJ161" s="7"/>
      <c r="AK161" s="3"/>
      <c r="AL161" s="4"/>
      <c r="AM161" s="7"/>
      <c r="AN161" s="7"/>
      <c r="AO161" s="7"/>
      <c r="AP161" s="7"/>
      <c r="AQ161" s="7">
        <f t="shared" si="32"/>
        <v>0</v>
      </c>
      <c r="AR161" s="3">
        <f t="shared" si="36"/>
        <v>34</v>
      </c>
      <c r="AS161" s="8">
        <f t="shared" si="30"/>
        <v>0</v>
      </c>
    </row>
    <row r="162" spans="1:45" s="44" customFormat="1" ht="12.75" customHeight="1" x14ac:dyDescent="0.2">
      <c r="A162" s="106"/>
      <c r="B162" s="110"/>
      <c r="C162" s="92"/>
      <c r="D162" s="2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3"/>
      <c r="AG162" s="3"/>
      <c r="AH162" s="4"/>
      <c r="AI162" s="27"/>
      <c r="AJ162" s="7"/>
      <c r="AK162" s="3"/>
      <c r="AL162" s="4"/>
      <c r="AM162" s="7"/>
      <c r="AN162" s="7"/>
      <c r="AO162" s="7"/>
      <c r="AP162" s="7"/>
      <c r="AQ162" s="7">
        <f t="shared" si="32"/>
        <v>0</v>
      </c>
      <c r="AR162" s="3">
        <f t="shared" si="36"/>
        <v>34</v>
      </c>
      <c r="AS162" s="8">
        <f t="shared" si="30"/>
        <v>0</v>
      </c>
    </row>
    <row r="163" spans="1:45" s="44" customFormat="1" ht="15" customHeight="1" x14ac:dyDescent="0.2">
      <c r="A163" s="106"/>
      <c r="B163" s="107" t="s">
        <v>74</v>
      </c>
      <c r="C163" s="92">
        <v>5</v>
      </c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3"/>
      <c r="AI163" s="3"/>
      <c r="AJ163" s="7"/>
      <c r="AK163" s="27"/>
      <c r="AL163" s="4"/>
      <c r="AM163" s="7"/>
      <c r="AN163" s="7"/>
      <c r="AO163" s="7"/>
      <c r="AP163" s="7"/>
      <c r="AQ163" s="7">
        <f t="shared" si="32"/>
        <v>0</v>
      </c>
      <c r="AR163" s="3">
        <f>34*2</f>
        <v>68</v>
      </c>
      <c r="AS163" s="8">
        <f t="shared" si="30"/>
        <v>0</v>
      </c>
    </row>
    <row r="164" spans="1:45" s="44" customFormat="1" ht="12.75" customHeight="1" x14ac:dyDescent="0.2">
      <c r="A164" s="106"/>
      <c r="B164" s="107"/>
      <c r="C164" s="92" t="s">
        <v>111</v>
      </c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3"/>
      <c r="AJ164" s="7"/>
      <c r="AK164" s="27"/>
      <c r="AL164" s="4"/>
      <c r="AM164" s="7"/>
      <c r="AN164" s="7"/>
      <c r="AO164" s="7"/>
      <c r="AP164" s="7"/>
      <c r="AQ164" s="7">
        <f t="shared" si="32"/>
        <v>0</v>
      </c>
      <c r="AR164" s="3">
        <f t="shared" ref="AR164:AR168" si="37">34*2</f>
        <v>68</v>
      </c>
      <c r="AS164" s="8">
        <f t="shared" si="30"/>
        <v>0</v>
      </c>
    </row>
    <row r="165" spans="1:45" s="44" customFormat="1" ht="15" customHeight="1" x14ac:dyDescent="0.2">
      <c r="A165" s="106"/>
      <c r="B165" s="107"/>
      <c r="C165" s="92"/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3"/>
      <c r="AJ165" s="7"/>
      <c r="AK165" s="27"/>
      <c r="AL165" s="4"/>
      <c r="AM165" s="7"/>
      <c r="AN165" s="7"/>
      <c r="AO165" s="7"/>
      <c r="AP165" s="7"/>
      <c r="AQ165" s="7">
        <f t="shared" si="32"/>
        <v>0</v>
      </c>
      <c r="AR165" s="3">
        <f t="shared" si="37"/>
        <v>68</v>
      </c>
      <c r="AS165" s="8">
        <f t="shared" si="30"/>
        <v>0</v>
      </c>
    </row>
    <row r="166" spans="1:45" s="44" customFormat="1" ht="15" customHeight="1" x14ac:dyDescent="0.2">
      <c r="A166" s="106"/>
      <c r="B166" s="108" t="s">
        <v>71</v>
      </c>
      <c r="C166" s="92">
        <v>5</v>
      </c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"/>
      <c r="AK166" s="27"/>
      <c r="AL166" s="4"/>
      <c r="AM166" s="7"/>
      <c r="AN166" s="7"/>
      <c r="AO166" s="7"/>
      <c r="AP166" s="7"/>
      <c r="AQ166" s="7">
        <f t="shared" si="32"/>
        <v>0</v>
      </c>
      <c r="AR166" s="3">
        <f t="shared" si="37"/>
        <v>68</v>
      </c>
      <c r="AS166" s="8">
        <f t="shared" si="30"/>
        <v>0</v>
      </c>
    </row>
    <row r="167" spans="1:45" s="44" customFormat="1" ht="14.25" customHeight="1" x14ac:dyDescent="0.2">
      <c r="A167" s="106"/>
      <c r="B167" s="109"/>
      <c r="C167" s="92" t="s">
        <v>111</v>
      </c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27"/>
      <c r="AL167" s="4"/>
      <c r="AM167" s="7"/>
      <c r="AN167" s="7"/>
      <c r="AO167" s="7"/>
      <c r="AP167" s="7"/>
      <c r="AQ167" s="7">
        <f t="shared" si="32"/>
        <v>0</v>
      </c>
      <c r="AR167" s="3">
        <f t="shared" si="37"/>
        <v>68</v>
      </c>
      <c r="AS167" s="8">
        <f t="shared" si="30"/>
        <v>0</v>
      </c>
    </row>
    <row r="168" spans="1:45" s="44" customFormat="1" ht="14.25" customHeight="1" x14ac:dyDescent="0.2">
      <c r="A168" s="106"/>
      <c r="B168" s="109"/>
      <c r="C168" s="92"/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3"/>
      <c r="AI168" s="3"/>
      <c r="AJ168" s="7"/>
      <c r="AK168" s="27"/>
      <c r="AL168" s="4"/>
      <c r="AM168" s="7"/>
      <c r="AN168" s="7"/>
      <c r="AO168" s="7"/>
      <c r="AP168" s="7"/>
      <c r="AQ168" s="7">
        <f t="shared" si="32"/>
        <v>0</v>
      </c>
      <c r="AR168" s="3">
        <f t="shared" si="37"/>
        <v>68</v>
      </c>
      <c r="AS168" s="8">
        <f t="shared" si="30"/>
        <v>0</v>
      </c>
    </row>
    <row r="169" spans="1:45" s="44" customFormat="1" ht="27" customHeight="1" x14ac:dyDescent="0.2">
      <c r="A169" s="155"/>
      <c r="B169" s="155"/>
      <c r="C169" s="155"/>
      <c r="D169" s="155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8"/>
      <c r="AN169" s="68"/>
      <c r="AO169" s="68"/>
      <c r="AP169" s="68"/>
      <c r="AQ169" s="68"/>
      <c r="AR169" s="68"/>
      <c r="AS169" s="68"/>
    </row>
    <row r="170" spans="1:45" s="2" customFormat="1" ht="116.25" customHeight="1" x14ac:dyDescent="0.2">
      <c r="A170" s="117" t="s">
        <v>31</v>
      </c>
      <c r="B170" s="118"/>
      <c r="C170" s="118"/>
      <c r="D170" s="119"/>
      <c r="E170" s="120" t="s">
        <v>40</v>
      </c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2"/>
      <c r="AQ170" s="141" t="s">
        <v>20</v>
      </c>
      <c r="AR170" s="162" t="s">
        <v>22</v>
      </c>
      <c r="AS170" s="165" t="s">
        <v>21</v>
      </c>
    </row>
    <row r="171" spans="1:45" s="2" customFormat="1" ht="21.75" customHeight="1" x14ac:dyDescent="0.2">
      <c r="A171" s="111" t="s">
        <v>0</v>
      </c>
      <c r="B171" s="112"/>
      <c r="C171" s="113"/>
      <c r="D171" s="23" t="s">
        <v>18</v>
      </c>
      <c r="E171" s="138" t="s">
        <v>1</v>
      </c>
      <c r="F171" s="139"/>
      <c r="G171" s="139"/>
      <c r="H171" s="140"/>
      <c r="I171" s="138" t="s">
        <v>2</v>
      </c>
      <c r="J171" s="139"/>
      <c r="K171" s="139"/>
      <c r="L171" s="140"/>
      <c r="M171" s="138" t="s">
        <v>3</v>
      </c>
      <c r="N171" s="139"/>
      <c r="O171" s="139"/>
      <c r="P171" s="140"/>
      <c r="Q171" s="138" t="s">
        <v>4</v>
      </c>
      <c r="R171" s="139"/>
      <c r="S171" s="139"/>
      <c r="T171" s="140"/>
      <c r="U171" s="138" t="s">
        <v>5</v>
      </c>
      <c r="V171" s="139"/>
      <c r="W171" s="140"/>
      <c r="X171" s="138" t="s">
        <v>6</v>
      </c>
      <c r="Y171" s="139"/>
      <c r="Z171" s="139"/>
      <c r="AA171" s="140"/>
      <c r="AB171" s="138" t="s">
        <v>7</v>
      </c>
      <c r="AC171" s="139"/>
      <c r="AD171" s="140"/>
      <c r="AE171" s="138" t="s">
        <v>8</v>
      </c>
      <c r="AF171" s="139"/>
      <c r="AG171" s="139"/>
      <c r="AH171" s="139"/>
      <c r="AI171" s="140"/>
      <c r="AJ171" s="138" t="s">
        <v>9</v>
      </c>
      <c r="AK171" s="139"/>
      <c r="AL171" s="140"/>
      <c r="AM171" s="138" t="s">
        <v>10</v>
      </c>
      <c r="AN171" s="139"/>
      <c r="AO171" s="139"/>
      <c r="AP171" s="140"/>
      <c r="AQ171" s="142"/>
      <c r="AR171" s="163"/>
      <c r="AS171" s="166"/>
    </row>
    <row r="172" spans="1:45" s="6" customFormat="1" ht="11.25" customHeight="1" x14ac:dyDescent="0.2">
      <c r="A172" s="114"/>
      <c r="B172" s="115"/>
      <c r="C172" s="116"/>
      <c r="D172" s="23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43"/>
      <c r="AR172" s="164"/>
      <c r="AS172" s="167"/>
    </row>
    <row r="173" spans="1:45" ht="12.75" customHeight="1" x14ac:dyDescent="0.2">
      <c r="A173" s="128" t="s">
        <v>25</v>
      </c>
      <c r="B173" s="108" t="s">
        <v>13</v>
      </c>
      <c r="C173" s="52">
        <v>6</v>
      </c>
      <c r="D173" s="53"/>
      <c r="E173" s="27"/>
      <c r="F173" s="98" t="s">
        <v>161</v>
      </c>
      <c r="G173" s="27"/>
      <c r="H173" s="27"/>
      <c r="I173" s="98" t="s">
        <v>156</v>
      </c>
      <c r="J173" s="27"/>
      <c r="K173" s="27"/>
      <c r="L173" s="102"/>
      <c r="M173" s="27"/>
      <c r="N173" s="27"/>
      <c r="O173" s="98" t="s">
        <v>162</v>
      </c>
      <c r="P173" s="27"/>
      <c r="Q173" s="102"/>
      <c r="R173" s="27"/>
      <c r="S173" s="27"/>
      <c r="T173" s="98" t="s">
        <v>163</v>
      </c>
      <c r="U173" s="27"/>
      <c r="V173" s="27"/>
      <c r="W173" s="98" t="s">
        <v>314</v>
      </c>
      <c r="X173" s="27"/>
      <c r="Y173" s="27"/>
      <c r="Z173" s="27"/>
      <c r="AA173" s="98" t="s">
        <v>260</v>
      </c>
      <c r="AB173" s="27"/>
      <c r="AC173" s="27"/>
      <c r="AD173" s="27"/>
      <c r="AE173" s="27"/>
      <c r="AF173" s="27"/>
      <c r="AG173" s="27"/>
      <c r="AH173" s="98" t="s">
        <v>316</v>
      </c>
      <c r="AI173" s="104" t="s">
        <v>290</v>
      </c>
      <c r="AJ173" s="27"/>
      <c r="AK173" s="27"/>
      <c r="AL173" s="98" t="s">
        <v>271</v>
      </c>
      <c r="AM173" s="43"/>
      <c r="AN173" s="43"/>
      <c r="AO173" s="43"/>
      <c r="AP173" s="43"/>
      <c r="AQ173" s="7">
        <v>4</v>
      </c>
      <c r="AR173" s="3">
        <f>34*6</f>
        <v>204</v>
      </c>
      <c r="AS173" s="8">
        <f t="shared" ref="AS173:AS205" si="38">AQ173/AR173</f>
        <v>1.9607843137254902E-2</v>
      </c>
    </row>
    <row r="174" spans="1:45" ht="51" x14ac:dyDescent="0.2">
      <c r="A174" s="128"/>
      <c r="B174" s="109"/>
      <c r="C174" s="52" t="s">
        <v>112</v>
      </c>
      <c r="D174" s="53"/>
      <c r="E174" s="27"/>
      <c r="F174" s="98" t="s">
        <v>161</v>
      </c>
      <c r="G174" s="27"/>
      <c r="H174" s="27"/>
      <c r="I174" s="98" t="s">
        <v>156</v>
      </c>
      <c r="J174" s="27"/>
      <c r="K174" s="27"/>
      <c r="L174" s="102"/>
      <c r="M174" s="27"/>
      <c r="N174" s="27"/>
      <c r="O174" s="98" t="s">
        <v>162</v>
      </c>
      <c r="P174" s="27"/>
      <c r="Q174" s="102"/>
      <c r="R174" s="27"/>
      <c r="S174" s="27"/>
      <c r="T174" s="98" t="s">
        <v>163</v>
      </c>
      <c r="U174" s="27"/>
      <c r="V174" s="98" t="s">
        <v>238</v>
      </c>
      <c r="W174" s="27"/>
      <c r="X174" s="98" t="s">
        <v>245</v>
      </c>
      <c r="Y174" s="27"/>
      <c r="Z174" s="98" t="s">
        <v>246</v>
      </c>
      <c r="AA174" s="27"/>
      <c r="AB174" s="98" t="s">
        <v>247</v>
      </c>
      <c r="AC174" s="27"/>
      <c r="AD174" s="98" t="s">
        <v>248</v>
      </c>
      <c r="AE174" s="27"/>
      <c r="AF174" s="98" t="s">
        <v>249</v>
      </c>
      <c r="AG174" s="27"/>
      <c r="AH174" s="27"/>
      <c r="AI174" s="104" t="s">
        <v>290</v>
      </c>
      <c r="AJ174" s="27"/>
      <c r="AK174" s="27"/>
      <c r="AL174" s="98" t="s">
        <v>250</v>
      </c>
      <c r="AM174" s="43"/>
      <c r="AN174" s="43"/>
      <c r="AO174" s="43"/>
      <c r="AP174" s="43"/>
      <c r="AQ174" s="7">
        <v>4</v>
      </c>
      <c r="AR174" s="3">
        <f t="shared" ref="AR174:AR175" si="39">34*6</f>
        <v>204</v>
      </c>
      <c r="AS174" s="8">
        <f t="shared" si="38"/>
        <v>1.9607843137254902E-2</v>
      </c>
    </row>
    <row r="175" spans="1:45" ht="12.75" customHeight="1" x14ac:dyDescent="0.2">
      <c r="A175" s="128"/>
      <c r="B175" s="110"/>
      <c r="C175" s="52"/>
      <c r="D175" s="53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43"/>
      <c r="AN175" s="43"/>
      <c r="AO175" s="43"/>
      <c r="AP175" s="43"/>
      <c r="AQ175" s="7">
        <f t="shared" ref="AQ175:AQ205" si="40">SUM(E175:AP175)</f>
        <v>0</v>
      </c>
      <c r="AR175" s="3">
        <f t="shared" si="39"/>
        <v>204</v>
      </c>
      <c r="AS175" s="8">
        <f t="shared" si="38"/>
        <v>0</v>
      </c>
    </row>
    <row r="176" spans="1:45" ht="12.75" customHeight="1" x14ac:dyDescent="0.2">
      <c r="A176" s="128"/>
      <c r="B176" s="108" t="s">
        <v>27</v>
      </c>
      <c r="C176" s="92">
        <v>6</v>
      </c>
      <c r="D176" s="53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98" t="s">
        <v>335</v>
      </c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104" t="s">
        <v>292</v>
      </c>
      <c r="AK176" s="98" t="s">
        <v>336</v>
      </c>
      <c r="AL176" s="27"/>
      <c r="AM176" s="43"/>
      <c r="AN176" s="43"/>
      <c r="AO176" s="43"/>
      <c r="AP176" s="43"/>
      <c r="AQ176" s="7">
        <f t="shared" si="40"/>
        <v>0</v>
      </c>
      <c r="AR176" s="3">
        <f>34*3</f>
        <v>102</v>
      </c>
      <c r="AS176" s="8">
        <f t="shared" si="38"/>
        <v>0</v>
      </c>
    </row>
    <row r="177" spans="1:45" ht="51" x14ac:dyDescent="0.2">
      <c r="A177" s="128"/>
      <c r="B177" s="109"/>
      <c r="C177" s="92" t="s">
        <v>112</v>
      </c>
      <c r="D177" s="53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98" t="s">
        <v>335</v>
      </c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104" t="s">
        <v>292</v>
      </c>
      <c r="AK177" s="98" t="s">
        <v>336</v>
      </c>
      <c r="AL177" s="27"/>
      <c r="AM177" s="43"/>
      <c r="AN177" s="43"/>
      <c r="AO177" s="43"/>
      <c r="AP177" s="43"/>
      <c r="AQ177" s="7">
        <f t="shared" si="40"/>
        <v>0</v>
      </c>
      <c r="AR177" s="3">
        <f t="shared" ref="AR177:AR181" si="41">34*3</f>
        <v>102</v>
      </c>
      <c r="AS177" s="8">
        <f t="shared" si="38"/>
        <v>0</v>
      </c>
    </row>
    <row r="178" spans="1:45" x14ac:dyDescent="0.2">
      <c r="A178" s="128"/>
      <c r="B178" s="110"/>
      <c r="C178" s="92"/>
      <c r="D178" s="53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43"/>
      <c r="AN178" s="43"/>
      <c r="AO178" s="43"/>
      <c r="AP178" s="43"/>
      <c r="AQ178" s="7">
        <f t="shared" si="40"/>
        <v>0</v>
      </c>
      <c r="AR178" s="3">
        <f t="shared" si="41"/>
        <v>102</v>
      </c>
      <c r="AS178" s="8">
        <f t="shared" si="38"/>
        <v>0</v>
      </c>
    </row>
    <row r="179" spans="1:45" ht="12.75" customHeight="1" x14ac:dyDescent="0.2">
      <c r="A179" s="128"/>
      <c r="B179" s="108" t="s">
        <v>12</v>
      </c>
      <c r="C179" s="92">
        <v>6</v>
      </c>
      <c r="D179" s="53"/>
      <c r="E179" s="27"/>
      <c r="F179" s="27"/>
      <c r="G179" s="27"/>
      <c r="H179" s="98" t="s">
        <v>153</v>
      </c>
      <c r="I179" s="27"/>
      <c r="J179" s="27"/>
      <c r="K179" s="27"/>
      <c r="L179" s="27"/>
      <c r="M179" s="27"/>
      <c r="N179" s="27"/>
      <c r="O179" s="27"/>
      <c r="P179" s="27"/>
      <c r="Q179" s="98" t="s">
        <v>170</v>
      </c>
      <c r="R179" s="27"/>
      <c r="S179" s="27"/>
      <c r="T179" s="27"/>
      <c r="U179" s="27"/>
      <c r="V179" s="27"/>
      <c r="W179" s="27"/>
      <c r="X179" s="98" t="s">
        <v>274</v>
      </c>
      <c r="Y179" s="27"/>
      <c r="Z179" s="27"/>
      <c r="AA179" s="98" t="s">
        <v>253</v>
      </c>
      <c r="AB179" s="27"/>
      <c r="AC179" s="98" t="s">
        <v>311</v>
      </c>
      <c r="AD179" s="27"/>
      <c r="AE179" s="27"/>
      <c r="AF179" s="98" t="s">
        <v>312</v>
      </c>
      <c r="AG179" s="27"/>
      <c r="AH179" s="27"/>
      <c r="AI179" s="27"/>
      <c r="AJ179" s="104" t="s">
        <v>292</v>
      </c>
      <c r="AK179" s="27"/>
      <c r="AL179" s="98" t="s">
        <v>313</v>
      </c>
      <c r="AM179" s="43"/>
      <c r="AN179" s="43"/>
      <c r="AO179" s="43"/>
      <c r="AP179" s="43"/>
      <c r="AQ179" s="7">
        <v>2</v>
      </c>
      <c r="AR179" s="3">
        <f t="shared" si="41"/>
        <v>102</v>
      </c>
      <c r="AS179" s="8">
        <f t="shared" si="38"/>
        <v>1.9607843137254902E-2</v>
      </c>
    </row>
    <row r="180" spans="1:45" ht="12.75" customHeight="1" x14ac:dyDescent="0.2">
      <c r="A180" s="128"/>
      <c r="B180" s="109"/>
      <c r="C180" s="92" t="s">
        <v>112</v>
      </c>
      <c r="D180" s="53"/>
      <c r="E180" s="27"/>
      <c r="F180" s="27"/>
      <c r="G180" s="27"/>
      <c r="H180" s="27"/>
      <c r="I180" s="27"/>
      <c r="J180" s="27"/>
      <c r="K180" s="98" t="s">
        <v>178</v>
      </c>
      <c r="L180" s="27"/>
      <c r="M180" s="27"/>
      <c r="N180" s="27"/>
      <c r="O180" s="27"/>
      <c r="P180" s="27"/>
      <c r="Q180" s="27"/>
      <c r="R180" s="27"/>
      <c r="S180" s="27"/>
      <c r="T180" s="98" t="s">
        <v>179</v>
      </c>
      <c r="U180" s="27"/>
      <c r="V180" s="27"/>
      <c r="W180" s="27"/>
      <c r="X180" s="27"/>
      <c r="Y180" s="98" t="s">
        <v>310</v>
      </c>
      <c r="Z180" s="27"/>
      <c r="AA180" s="27"/>
      <c r="AB180" s="27"/>
      <c r="AC180" s="27"/>
      <c r="AD180" s="27"/>
      <c r="AE180" s="27"/>
      <c r="AF180" s="27"/>
      <c r="AG180" s="27"/>
      <c r="AH180" s="27"/>
      <c r="AI180" s="43"/>
      <c r="AJ180" s="104" t="s">
        <v>292</v>
      </c>
      <c r="AK180" s="27"/>
      <c r="AL180" s="98" t="s">
        <v>304</v>
      </c>
      <c r="AM180" s="43"/>
      <c r="AN180" s="43"/>
      <c r="AO180" s="43"/>
      <c r="AP180" s="43"/>
      <c r="AQ180" s="7">
        <v>2</v>
      </c>
      <c r="AR180" s="3">
        <f t="shared" si="41"/>
        <v>102</v>
      </c>
      <c r="AS180" s="8">
        <f t="shared" si="38"/>
        <v>1.9607843137254902E-2</v>
      </c>
    </row>
    <row r="181" spans="1:45" x14ac:dyDescent="0.2">
      <c r="A181" s="128"/>
      <c r="B181" s="110"/>
      <c r="C181" s="92"/>
      <c r="D181" s="53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43"/>
      <c r="AJ181" s="43"/>
      <c r="AK181" s="27"/>
      <c r="AL181" s="27"/>
      <c r="AM181" s="43"/>
      <c r="AN181" s="43"/>
      <c r="AO181" s="43"/>
      <c r="AP181" s="43"/>
      <c r="AQ181" s="7">
        <f t="shared" si="40"/>
        <v>0</v>
      </c>
      <c r="AR181" s="3">
        <f t="shared" si="41"/>
        <v>102</v>
      </c>
      <c r="AS181" s="8">
        <f t="shared" si="38"/>
        <v>0</v>
      </c>
    </row>
    <row r="182" spans="1:45" ht="12.75" customHeight="1" x14ac:dyDescent="0.2">
      <c r="A182" s="128"/>
      <c r="B182" s="108" t="s">
        <v>11</v>
      </c>
      <c r="C182" s="92">
        <v>6</v>
      </c>
      <c r="D182" s="53"/>
      <c r="E182" s="27"/>
      <c r="F182" s="98" t="s">
        <v>191</v>
      </c>
      <c r="G182" s="27"/>
      <c r="H182" s="27"/>
      <c r="I182" s="27"/>
      <c r="J182" s="98" t="s">
        <v>182</v>
      </c>
      <c r="K182" s="27"/>
      <c r="L182" s="27"/>
      <c r="M182" s="27"/>
      <c r="N182" s="27"/>
      <c r="O182" s="27"/>
      <c r="P182" s="27"/>
      <c r="Q182" s="27"/>
      <c r="R182" s="27"/>
      <c r="S182" s="98" t="s">
        <v>181</v>
      </c>
      <c r="T182" s="27"/>
      <c r="U182" s="27"/>
      <c r="V182" s="27"/>
      <c r="W182" s="98" t="s">
        <v>377</v>
      </c>
      <c r="X182" s="27"/>
      <c r="Y182" s="27"/>
      <c r="Z182" s="27"/>
      <c r="AA182" s="27"/>
      <c r="AB182" s="27"/>
      <c r="AC182" s="27"/>
      <c r="AD182" s="27"/>
      <c r="AE182" s="98" t="s">
        <v>378</v>
      </c>
      <c r="AF182" s="27"/>
      <c r="AG182" s="27"/>
      <c r="AH182" s="27"/>
      <c r="AI182" s="185" t="s">
        <v>291</v>
      </c>
      <c r="AJ182" s="43"/>
      <c r="AK182" s="98" t="s">
        <v>370</v>
      </c>
      <c r="AL182" s="27"/>
      <c r="AM182" s="43"/>
      <c r="AN182" s="43"/>
      <c r="AO182" s="43"/>
      <c r="AP182" s="43"/>
      <c r="AQ182" s="7">
        <v>3</v>
      </c>
      <c r="AR182" s="3">
        <f>34*5</f>
        <v>170</v>
      </c>
      <c r="AS182" s="8">
        <f t="shared" si="38"/>
        <v>1.7647058823529412E-2</v>
      </c>
    </row>
    <row r="183" spans="1:45" ht="12.75" customHeight="1" x14ac:dyDescent="0.2">
      <c r="A183" s="128"/>
      <c r="B183" s="109"/>
      <c r="C183" s="92" t="s">
        <v>112</v>
      </c>
      <c r="D183" s="53"/>
      <c r="E183" s="27"/>
      <c r="F183" s="98" t="s">
        <v>191</v>
      </c>
      <c r="G183" s="27"/>
      <c r="H183" s="27"/>
      <c r="I183" s="98" t="s">
        <v>134</v>
      </c>
      <c r="J183" s="27"/>
      <c r="K183" s="27"/>
      <c r="L183" s="27"/>
      <c r="M183" s="27"/>
      <c r="N183" s="27"/>
      <c r="O183" s="27"/>
      <c r="P183" s="27"/>
      <c r="Q183" s="27"/>
      <c r="R183" s="27"/>
      <c r="S183" s="98" t="s">
        <v>146</v>
      </c>
      <c r="T183" s="27"/>
      <c r="U183" s="27"/>
      <c r="V183" s="27"/>
      <c r="W183" s="27"/>
      <c r="X183" s="98" t="s">
        <v>373</v>
      </c>
      <c r="Y183" s="27"/>
      <c r="Z183" s="27"/>
      <c r="AA183" s="27"/>
      <c r="AB183" s="27"/>
      <c r="AC183" s="27"/>
      <c r="AD183" s="27"/>
      <c r="AE183" s="98" t="s">
        <v>374</v>
      </c>
      <c r="AF183" s="27"/>
      <c r="AG183" s="27"/>
      <c r="AH183" s="27"/>
      <c r="AI183" s="185" t="s">
        <v>291</v>
      </c>
      <c r="AJ183" s="43"/>
      <c r="AK183" s="98" t="s">
        <v>331</v>
      </c>
      <c r="AL183" s="27"/>
      <c r="AM183" s="43"/>
      <c r="AN183" s="43"/>
      <c r="AO183" s="43"/>
      <c r="AP183" s="43"/>
      <c r="AQ183" s="7">
        <v>3</v>
      </c>
      <c r="AR183" s="3">
        <f t="shared" ref="AR183:AR184" si="42">34*5</f>
        <v>170</v>
      </c>
      <c r="AS183" s="8">
        <f t="shared" si="38"/>
        <v>1.7647058823529412E-2</v>
      </c>
    </row>
    <row r="184" spans="1:45" ht="12.75" customHeight="1" x14ac:dyDescent="0.2">
      <c r="A184" s="128"/>
      <c r="B184" s="110"/>
      <c r="C184" s="92"/>
      <c r="D184" s="53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43"/>
      <c r="AJ184" s="43"/>
      <c r="AK184" s="27"/>
      <c r="AL184" s="27"/>
      <c r="AM184" s="43"/>
      <c r="AN184" s="43"/>
      <c r="AO184" s="43"/>
      <c r="AP184" s="43"/>
      <c r="AQ184" s="7">
        <f t="shared" si="40"/>
        <v>0</v>
      </c>
      <c r="AR184" s="3">
        <f t="shared" si="42"/>
        <v>170</v>
      </c>
      <c r="AS184" s="8">
        <f t="shared" si="38"/>
        <v>0</v>
      </c>
    </row>
    <row r="185" spans="1:45" ht="51" x14ac:dyDescent="0.2">
      <c r="A185" s="128"/>
      <c r="B185" s="108" t="s">
        <v>28</v>
      </c>
      <c r="C185" s="92">
        <v>6</v>
      </c>
      <c r="D185" s="53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98" t="s">
        <v>143</v>
      </c>
      <c r="T185" s="27"/>
      <c r="U185" s="27"/>
      <c r="V185" s="27"/>
      <c r="W185" s="27"/>
      <c r="X185" s="27"/>
      <c r="Y185" s="98" t="s">
        <v>310</v>
      </c>
      <c r="Z185" s="27"/>
      <c r="AA185" s="27"/>
      <c r="AB185" s="98" t="s">
        <v>269</v>
      </c>
      <c r="AC185" s="27"/>
      <c r="AD185" s="27"/>
      <c r="AE185" s="27"/>
      <c r="AF185" s="27"/>
      <c r="AG185" s="27"/>
      <c r="AH185" s="27"/>
      <c r="AI185" s="43"/>
      <c r="AJ185" s="104" t="s">
        <v>292</v>
      </c>
      <c r="AK185" s="98" t="s">
        <v>256</v>
      </c>
      <c r="AL185" s="27"/>
      <c r="AM185" s="43"/>
      <c r="AN185" s="43"/>
      <c r="AO185" s="43"/>
      <c r="AP185" s="43"/>
      <c r="AQ185" s="7">
        <v>1</v>
      </c>
      <c r="AR185" s="3">
        <f>34*3</f>
        <v>102</v>
      </c>
      <c r="AS185" s="8">
        <f t="shared" si="38"/>
        <v>9.8039215686274508E-3</v>
      </c>
    </row>
    <row r="186" spans="1:45" ht="51" x14ac:dyDescent="0.2">
      <c r="A186" s="128"/>
      <c r="B186" s="109"/>
      <c r="C186" s="92" t="s">
        <v>112</v>
      </c>
      <c r="D186" s="53"/>
      <c r="E186" s="27"/>
      <c r="F186" s="27"/>
      <c r="G186" s="27"/>
      <c r="H186" s="27"/>
      <c r="I186" s="27"/>
      <c r="J186" s="27"/>
      <c r="K186" s="27"/>
      <c r="L186" s="27"/>
      <c r="M186" s="27"/>
      <c r="N186" s="98" t="s">
        <v>185</v>
      </c>
      <c r="O186" s="27"/>
      <c r="P186" s="27"/>
      <c r="Q186" s="27"/>
      <c r="R186" s="27"/>
      <c r="S186" s="98" t="s">
        <v>147</v>
      </c>
      <c r="T186" s="27"/>
      <c r="U186" s="27"/>
      <c r="V186" s="98" t="s">
        <v>339</v>
      </c>
      <c r="W186" s="27"/>
      <c r="X186" s="27"/>
      <c r="Y186" s="27"/>
      <c r="Z186" s="27"/>
      <c r="AA186" s="27"/>
      <c r="AB186" s="98" t="s">
        <v>321</v>
      </c>
      <c r="AC186" s="27"/>
      <c r="AD186" s="27"/>
      <c r="AE186" s="27"/>
      <c r="AF186" s="98" t="s">
        <v>356</v>
      </c>
      <c r="AG186" s="27"/>
      <c r="AH186" s="27"/>
      <c r="AI186" s="43"/>
      <c r="AJ186" s="104" t="s">
        <v>292</v>
      </c>
      <c r="AK186" s="27"/>
      <c r="AL186" s="27"/>
      <c r="AM186" s="43"/>
      <c r="AN186" s="43"/>
      <c r="AO186" s="43"/>
      <c r="AP186" s="43"/>
      <c r="AQ186" s="7">
        <v>2</v>
      </c>
      <c r="AR186" s="3">
        <f t="shared" ref="AR186:AR187" si="43">34*3</f>
        <v>102</v>
      </c>
      <c r="AS186" s="8">
        <f t="shared" si="38"/>
        <v>1.9607843137254902E-2</v>
      </c>
    </row>
    <row r="187" spans="1:45" ht="12.75" customHeight="1" x14ac:dyDescent="0.2">
      <c r="A187" s="128"/>
      <c r="B187" s="110"/>
      <c r="C187" s="92"/>
      <c r="D187" s="53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42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43"/>
      <c r="AJ187" s="43"/>
      <c r="AK187" s="27"/>
      <c r="AL187" s="27"/>
      <c r="AM187" s="43"/>
      <c r="AN187" s="43"/>
      <c r="AO187" s="43"/>
      <c r="AP187" s="43"/>
      <c r="AQ187" s="7">
        <f t="shared" si="40"/>
        <v>0</v>
      </c>
      <c r="AR187" s="3">
        <f t="shared" si="43"/>
        <v>102</v>
      </c>
      <c r="AS187" s="8">
        <f t="shared" si="38"/>
        <v>0</v>
      </c>
    </row>
    <row r="188" spans="1:45" ht="12.75" customHeight="1" x14ac:dyDescent="0.2">
      <c r="A188" s="128"/>
      <c r="B188" s="108" t="s">
        <v>30</v>
      </c>
      <c r="C188" s="92">
        <v>6</v>
      </c>
      <c r="D188" s="53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98" t="s">
        <v>260</v>
      </c>
      <c r="AB188" s="27"/>
      <c r="AC188" s="27"/>
      <c r="AD188" s="27"/>
      <c r="AE188" s="27"/>
      <c r="AF188" s="27"/>
      <c r="AG188" s="95" t="s">
        <v>389</v>
      </c>
      <c r="AH188" s="27"/>
      <c r="AI188" s="27"/>
      <c r="AJ188" s="43"/>
      <c r="AK188" s="104" t="s">
        <v>293</v>
      </c>
      <c r="AL188" s="27"/>
      <c r="AM188" s="43"/>
      <c r="AN188" s="43"/>
      <c r="AO188" s="43"/>
      <c r="AP188" s="43"/>
      <c r="AQ188" s="7">
        <f t="shared" si="40"/>
        <v>0</v>
      </c>
      <c r="AR188" s="3">
        <f>34*1</f>
        <v>34</v>
      </c>
      <c r="AS188" s="8">
        <f t="shared" si="38"/>
        <v>0</v>
      </c>
    </row>
    <row r="189" spans="1:45" ht="12.75" customHeight="1" x14ac:dyDescent="0.2">
      <c r="A189" s="128"/>
      <c r="B189" s="109"/>
      <c r="C189" s="92" t="s">
        <v>112</v>
      </c>
      <c r="D189" s="53"/>
      <c r="E189" s="27"/>
      <c r="F189" s="27"/>
      <c r="G189" s="27"/>
      <c r="H189" s="27"/>
      <c r="I189" s="27"/>
      <c r="J189" s="27"/>
      <c r="K189" s="27"/>
      <c r="L189" s="27"/>
      <c r="M189" s="27"/>
      <c r="N189" s="98" t="s">
        <v>203</v>
      </c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98" t="s">
        <v>357</v>
      </c>
      <c r="AB189" s="27"/>
      <c r="AC189" s="27"/>
      <c r="AD189" s="27"/>
      <c r="AE189" s="27"/>
      <c r="AF189" s="27"/>
      <c r="AG189" s="98" t="s">
        <v>354</v>
      </c>
      <c r="AH189" s="27"/>
      <c r="AI189" s="27"/>
      <c r="AJ189" s="42"/>
      <c r="AK189" s="104" t="s">
        <v>293</v>
      </c>
      <c r="AL189" s="27"/>
      <c r="AM189" s="43"/>
      <c r="AN189" s="43"/>
      <c r="AO189" s="43"/>
      <c r="AP189" s="43"/>
      <c r="AQ189" s="7">
        <v>1</v>
      </c>
      <c r="AR189" s="3">
        <f t="shared" ref="AR189:AR199" si="44">34*1</f>
        <v>34</v>
      </c>
      <c r="AS189" s="8">
        <f t="shared" si="38"/>
        <v>2.9411764705882353E-2</v>
      </c>
    </row>
    <row r="190" spans="1:45" ht="12.75" customHeight="1" x14ac:dyDescent="0.2">
      <c r="A190" s="128"/>
      <c r="B190" s="110"/>
      <c r="C190" s="92"/>
      <c r="D190" s="53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43"/>
      <c r="AN190" s="43"/>
      <c r="AO190" s="43"/>
      <c r="AP190" s="43"/>
      <c r="AQ190" s="7">
        <f t="shared" si="40"/>
        <v>0</v>
      </c>
      <c r="AR190" s="3">
        <f t="shared" si="44"/>
        <v>34</v>
      </c>
      <c r="AS190" s="8">
        <f t="shared" si="38"/>
        <v>0</v>
      </c>
    </row>
    <row r="191" spans="1:45" ht="12.75" customHeight="1" x14ac:dyDescent="0.2">
      <c r="A191" s="128"/>
      <c r="B191" s="108" t="s">
        <v>29</v>
      </c>
      <c r="C191" s="92">
        <v>6</v>
      </c>
      <c r="D191" s="53"/>
      <c r="E191" s="27"/>
      <c r="F191" s="27"/>
      <c r="G191" s="27"/>
      <c r="H191" s="27"/>
      <c r="I191" s="98" t="s">
        <v>189</v>
      </c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98" t="s">
        <v>373</v>
      </c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95" t="s">
        <v>374</v>
      </c>
      <c r="AJ191" s="27"/>
      <c r="AK191" s="104" t="s">
        <v>293</v>
      </c>
      <c r="AL191" s="27"/>
      <c r="AM191" s="43"/>
      <c r="AN191" s="43"/>
      <c r="AO191" s="43"/>
      <c r="AP191" s="43"/>
      <c r="AQ191" s="7">
        <v>1</v>
      </c>
      <c r="AR191" s="3">
        <f t="shared" si="44"/>
        <v>34</v>
      </c>
      <c r="AS191" s="8">
        <f t="shared" si="38"/>
        <v>2.9411764705882353E-2</v>
      </c>
    </row>
    <row r="192" spans="1:45" ht="12.75" customHeight="1" x14ac:dyDescent="0.2">
      <c r="A192" s="128"/>
      <c r="B192" s="109"/>
      <c r="C192" s="92" t="s">
        <v>112</v>
      </c>
      <c r="D192" s="53"/>
      <c r="E192" s="27"/>
      <c r="F192" s="27"/>
      <c r="G192" s="27"/>
      <c r="H192" s="27"/>
      <c r="I192" s="98" t="s">
        <v>209</v>
      </c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98" t="s">
        <v>274</v>
      </c>
      <c r="Y192" s="27"/>
      <c r="Z192" s="27"/>
      <c r="AA192" s="27"/>
      <c r="AB192" s="27"/>
      <c r="AC192" s="27"/>
      <c r="AD192" s="27"/>
      <c r="AE192" s="27"/>
      <c r="AF192" s="42"/>
      <c r="AG192" s="42"/>
      <c r="AH192" s="27"/>
      <c r="AI192" s="98" t="s">
        <v>277</v>
      </c>
      <c r="AJ192" s="43"/>
      <c r="AK192" s="104" t="s">
        <v>293</v>
      </c>
      <c r="AL192" s="27"/>
      <c r="AM192" s="43"/>
      <c r="AN192" s="43"/>
      <c r="AO192" s="43"/>
      <c r="AP192" s="43"/>
      <c r="AQ192" s="7">
        <v>1</v>
      </c>
      <c r="AR192" s="3">
        <f t="shared" si="44"/>
        <v>34</v>
      </c>
      <c r="AS192" s="8">
        <f t="shared" si="38"/>
        <v>2.9411764705882353E-2</v>
      </c>
    </row>
    <row r="193" spans="1:45" ht="12.75" customHeight="1" x14ac:dyDescent="0.2">
      <c r="A193" s="128"/>
      <c r="B193" s="110"/>
      <c r="C193" s="92"/>
      <c r="D193" s="53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42"/>
      <c r="AI193" s="42"/>
      <c r="AJ193" s="43"/>
      <c r="AK193" s="27"/>
      <c r="AL193" s="27"/>
      <c r="AM193" s="43"/>
      <c r="AN193" s="43"/>
      <c r="AO193" s="43"/>
      <c r="AP193" s="43"/>
      <c r="AQ193" s="7">
        <f t="shared" si="40"/>
        <v>0</v>
      </c>
      <c r="AR193" s="3">
        <f t="shared" si="44"/>
        <v>34</v>
      </c>
      <c r="AS193" s="8">
        <f t="shared" si="38"/>
        <v>0</v>
      </c>
    </row>
    <row r="194" spans="1:45" ht="12.75" customHeight="1" x14ac:dyDescent="0.2">
      <c r="A194" s="128"/>
      <c r="B194" s="107" t="s">
        <v>53</v>
      </c>
      <c r="C194" s="92">
        <v>6</v>
      </c>
      <c r="D194" s="53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42"/>
      <c r="AI194" s="42"/>
      <c r="AJ194" s="43"/>
      <c r="AK194" s="27"/>
      <c r="AL194" s="27"/>
      <c r="AM194" s="43"/>
      <c r="AN194" s="43"/>
      <c r="AO194" s="43"/>
      <c r="AP194" s="43"/>
      <c r="AQ194" s="7">
        <f t="shared" si="40"/>
        <v>0</v>
      </c>
      <c r="AR194" s="3">
        <f t="shared" si="44"/>
        <v>34</v>
      </c>
      <c r="AS194" s="8">
        <f t="shared" si="38"/>
        <v>0</v>
      </c>
    </row>
    <row r="195" spans="1:45" ht="12.75" customHeight="1" x14ac:dyDescent="0.2">
      <c r="A195" s="128"/>
      <c r="B195" s="107"/>
      <c r="C195" s="92" t="s">
        <v>112</v>
      </c>
      <c r="D195" s="53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42"/>
      <c r="AI195" s="42"/>
      <c r="AJ195" s="43"/>
      <c r="AK195" s="27"/>
      <c r="AL195" s="27"/>
      <c r="AM195" s="43"/>
      <c r="AN195" s="43"/>
      <c r="AO195" s="43"/>
      <c r="AP195" s="43"/>
      <c r="AQ195" s="7">
        <f t="shared" si="40"/>
        <v>0</v>
      </c>
      <c r="AR195" s="3">
        <f t="shared" si="44"/>
        <v>34</v>
      </c>
      <c r="AS195" s="8">
        <f t="shared" si="38"/>
        <v>0</v>
      </c>
    </row>
    <row r="196" spans="1:45" ht="12.75" customHeight="1" x14ac:dyDescent="0.2">
      <c r="A196" s="128"/>
      <c r="B196" s="107"/>
      <c r="C196" s="92"/>
      <c r="D196" s="53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42"/>
      <c r="AI196" s="42"/>
      <c r="AJ196" s="43"/>
      <c r="AK196" s="27"/>
      <c r="AL196" s="27"/>
      <c r="AM196" s="43"/>
      <c r="AN196" s="43"/>
      <c r="AO196" s="43"/>
      <c r="AP196" s="43"/>
      <c r="AQ196" s="7">
        <f t="shared" si="40"/>
        <v>0</v>
      </c>
      <c r="AR196" s="3">
        <f t="shared" si="44"/>
        <v>34</v>
      </c>
      <c r="AS196" s="8">
        <f t="shared" si="38"/>
        <v>0</v>
      </c>
    </row>
    <row r="197" spans="1:45" ht="12.75" customHeight="1" x14ac:dyDescent="0.2">
      <c r="A197" s="128"/>
      <c r="B197" s="107" t="s">
        <v>54</v>
      </c>
      <c r="C197" s="92">
        <v>6</v>
      </c>
      <c r="D197" s="53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42"/>
      <c r="AI197" s="42"/>
      <c r="AJ197" s="43"/>
      <c r="AK197" s="27"/>
      <c r="AL197" s="27"/>
      <c r="AM197" s="43"/>
      <c r="AN197" s="43"/>
      <c r="AO197" s="43"/>
      <c r="AP197" s="43"/>
      <c r="AQ197" s="7">
        <f t="shared" si="40"/>
        <v>0</v>
      </c>
      <c r="AR197" s="3">
        <f t="shared" si="44"/>
        <v>34</v>
      </c>
      <c r="AS197" s="8">
        <f t="shared" si="38"/>
        <v>0</v>
      </c>
    </row>
    <row r="198" spans="1:45" ht="12.75" customHeight="1" x14ac:dyDescent="0.2">
      <c r="A198" s="128"/>
      <c r="B198" s="107"/>
      <c r="C198" s="92" t="s">
        <v>112</v>
      </c>
      <c r="D198" s="53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42"/>
      <c r="AI198" s="42"/>
      <c r="AJ198" s="43"/>
      <c r="AK198" s="27"/>
      <c r="AL198" s="27"/>
      <c r="AM198" s="43"/>
      <c r="AN198" s="43"/>
      <c r="AO198" s="43"/>
      <c r="AP198" s="43"/>
      <c r="AQ198" s="7">
        <f t="shared" si="40"/>
        <v>0</v>
      </c>
      <c r="AR198" s="3">
        <f t="shared" si="44"/>
        <v>34</v>
      </c>
      <c r="AS198" s="8">
        <f t="shared" si="38"/>
        <v>0</v>
      </c>
    </row>
    <row r="199" spans="1:45" ht="12.75" customHeight="1" x14ac:dyDescent="0.2">
      <c r="A199" s="128"/>
      <c r="B199" s="107"/>
      <c r="C199" s="92"/>
      <c r="D199" s="53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42"/>
      <c r="AI199" s="42"/>
      <c r="AJ199" s="43"/>
      <c r="AK199" s="27"/>
      <c r="AL199" s="27"/>
      <c r="AM199" s="43"/>
      <c r="AN199" s="43"/>
      <c r="AO199" s="43"/>
      <c r="AP199" s="43"/>
      <c r="AQ199" s="7">
        <f t="shared" si="40"/>
        <v>0</v>
      </c>
      <c r="AR199" s="3">
        <f t="shared" si="44"/>
        <v>34</v>
      </c>
      <c r="AS199" s="8">
        <f t="shared" si="38"/>
        <v>0</v>
      </c>
    </row>
    <row r="200" spans="1:45" ht="12.75" customHeight="1" x14ac:dyDescent="0.2">
      <c r="A200" s="128"/>
      <c r="B200" s="107" t="s">
        <v>74</v>
      </c>
      <c r="C200" s="92">
        <v>6</v>
      </c>
      <c r="D200" s="53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42"/>
      <c r="AI200" s="42"/>
      <c r="AJ200" s="43"/>
      <c r="AK200" s="27"/>
      <c r="AL200" s="27"/>
      <c r="AM200" s="43"/>
      <c r="AN200" s="43"/>
      <c r="AO200" s="43"/>
      <c r="AP200" s="43"/>
      <c r="AQ200" s="7">
        <f t="shared" si="40"/>
        <v>0</v>
      </c>
      <c r="AR200" s="3">
        <f>34*2</f>
        <v>68</v>
      </c>
      <c r="AS200" s="8">
        <f t="shared" si="38"/>
        <v>0</v>
      </c>
    </row>
    <row r="201" spans="1:45" ht="12.75" customHeight="1" x14ac:dyDescent="0.2">
      <c r="A201" s="128"/>
      <c r="B201" s="107"/>
      <c r="C201" s="92" t="s">
        <v>112</v>
      </c>
      <c r="D201" s="53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42"/>
      <c r="AI201" s="42"/>
      <c r="AJ201" s="43"/>
      <c r="AK201" s="27"/>
      <c r="AL201" s="27"/>
      <c r="AM201" s="43"/>
      <c r="AN201" s="43"/>
      <c r="AO201" s="43"/>
      <c r="AP201" s="43"/>
      <c r="AQ201" s="7">
        <f t="shared" si="40"/>
        <v>0</v>
      </c>
      <c r="AR201" s="3">
        <f t="shared" ref="AR201:AR205" si="45">34*2</f>
        <v>68</v>
      </c>
      <c r="AS201" s="8">
        <f t="shared" si="38"/>
        <v>0</v>
      </c>
    </row>
    <row r="202" spans="1:45" ht="12.75" customHeight="1" x14ac:dyDescent="0.2">
      <c r="A202" s="128"/>
      <c r="B202" s="107"/>
      <c r="C202" s="92"/>
      <c r="D202" s="53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42"/>
      <c r="AI202" s="42"/>
      <c r="AJ202" s="43"/>
      <c r="AK202" s="27"/>
      <c r="AL202" s="27"/>
      <c r="AM202" s="43"/>
      <c r="AN202" s="43"/>
      <c r="AO202" s="43"/>
      <c r="AP202" s="43"/>
      <c r="AQ202" s="7">
        <f t="shared" si="40"/>
        <v>0</v>
      </c>
      <c r="AR202" s="3">
        <f t="shared" si="45"/>
        <v>68</v>
      </c>
      <c r="AS202" s="8">
        <f t="shared" si="38"/>
        <v>0</v>
      </c>
    </row>
    <row r="203" spans="1:45" ht="12.75" customHeight="1" x14ac:dyDescent="0.2">
      <c r="A203" s="128"/>
      <c r="B203" s="107" t="s">
        <v>71</v>
      </c>
      <c r="C203" s="92">
        <v>6</v>
      </c>
      <c r="D203" s="53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42"/>
      <c r="AI203" s="42"/>
      <c r="AJ203" s="43"/>
      <c r="AK203" s="27"/>
      <c r="AL203" s="27"/>
      <c r="AM203" s="43"/>
      <c r="AN203" s="43"/>
      <c r="AO203" s="43"/>
      <c r="AP203" s="43"/>
      <c r="AQ203" s="7">
        <f t="shared" si="40"/>
        <v>0</v>
      </c>
      <c r="AR203" s="3">
        <f t="shared" si="45"/>
        <v>68</v>
      </c>
      <c r="AS203" s="8">
        <f t="shared" si="38"/>
        <v>0</v>
      </c>
    </row>
    <row r="204" spans="1:45" ht="12.75" customHeight="1" x14ac:dyDescent="0.2">
      <c r="A204" s="128"/>
      <c r="B204" s="107"/>
      <c r="C204" s="92" t="s">
        <v>112</v>
      </c>
      <c r="D204" s="53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42"/>
      <c r="AI204" s="42"/>
      <c r="AJ204" s="43"/>
      <c r="AK204" s="27"/>
      <c r="AL204" s="27"/>
      <c r="AM204" s="43"/>
      <c r="AN204" s="43"/>
      <c r="AO204" s="43"/>
      <c r="AP204" s="43"/>
      <c r="AQ204" s="7">
        <f t="shared" si="40"/>
        <v>0</v>
      </c>
      <c r="AR204" s="3">
        <f t="shared" si="45"/>
        <v>68</v>
      </c>
      <c r="AS204" s="8">
        <f t="shared" si="38"/>
        <v>0</v>
      </c>
    </row>
    <row r="205" spans="1:45" ht="12.75" customHeight="1" x14ac:dyDescent="0.2">
      <c r="A205" s="128"/>
      <c r="B205" s="107"/>
      <c r="C205" s="92"/>
      <c r="D205" s="53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42"/>
      <c r="AI205" s="42"/>
      <c r="AJ205" s="43"/>
      <c r="AK205" s="27"/>
      <c r="AL205" s="27"/>
      <c r="AM205" s="43"/>
      <c r="AN205" s="43"/>
      <c r="AO205" s="43"/>
      <c r="AP205" s="43"/>
      <c r="AQ205" s="7">
        <f t="shared" si="40"/>
        <v>0</v>
      </c>
      <c r="AR205" s="3">
        <f t="shared" si="45"/>
        <v>68</v>
      </c>
      <c r="AS205" s="8">
        <f t="shared" si="38"/>
        <v>0</v>
      </c>
    </row>
    <row r="206" spans="1:45" ht="27" customHeight="1" x14ac:dyDescent="0.2">
      <c r="A206" s="68"/>
      <c r="B206" s="69"/>
      <c r="C206" s="69"/>
      <c r="D206" s="69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8"/>
      <c r="AN206" s="68"/>
      <c r="AO206" s="68"/>
      <c r="AP206" s="68"/>
      <c r="AQ206" s="68"/>
      <c r="AR206" s="68"/>
      <c r="AS206" s="68"/>
    </row>
    <row r="207" spans="1:45" s="2" customFormat="1" ht="81.75" customHeight="1" x14ac:dyDescent="0.2">
      <c r="A207" s="132" t="s">
        <v>33</v>
      </c>
      <c r="B207" s="132"/>
      <c r="C207" s="132"/>
      <c r="D207" s="132"/>
      <c r="E207" s="156" t="s">
        <v>40</v>
      </c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  <c r="W207" s="156"/>
      <c r="X207" s="156"/>
      <c r="Y207" s="156"/>
      <c r="Z207" s="156"/>
      <c r="AA207" s="156"/>
      <c r="AB207" s="156"/>
      <c r="AC207" s="156"/>
      <c r="AD207" s="156"/>
      <c r="AE207" s="156"/>
      <c r="AF207" s="156"/>
      <c r="AG207" s="156"/>
      <c r="AH207" s="156"/>
      <c r="AI207" s="156"/>
      <c r="AJ207" s="156"/>
      <c r="AK207" s="156"/>
      <c r="AL207" s="156"/>
      <c r="AM207" s="156"/>
      <c r="AN207" s="156"/>
      <c r="AO207" s="156"/>
      <c r="AP207" s="156"/>
      <c r="AQ207" s="137" t="s">
        <v>20</v>
      </c>
      <c r="AR207" s="160" t="s">
        <v>22</v>
      </c>
      <c r="AS207" s="161" t="s">
        <v>21</v>
      </c>
    </row>
    <row r="208" spans="1:45" s="2" customFormat="1" ht="21.75" customHeight="1" x14ac:dyDescent="0.2">
      <c r="A208" s="107" t="s">
        <v>0</v>
      </c>
      <c r="B208" s="107"/>
      <c r="C208" s="107"/>
      <c r="D208" s="23" t="s">
        <v>18</v>
      </c>
      <c r="E208" s="107" t="s">
        <v>1</v>
      </c>
      <c r="F208" s="107"/>
      <c r="G208" s="107"/>
      <c r="H208" s="107"/>
      <c r="I208" s="107" t="s">
        <v>2</v>
      </c>
      <c r="J208" s="107"/>
      <c r="K208" s="107"/>
      <c r="L208" s="107"/>
      <c r="M208" s="107" t="s">
        <v>3</v>
      </c>
      <c r="N208" s="107"/>
      <c r="O208" s="107"/>
      <c r="P208" s="107"/>
      <c r="Q208" s="107" t="s">
        <v>4</v>
      </c>
      <c r="R208" s="107"/>
      <c r="S208" s="107"/>
      <c r="T208" s="107"/>
      <c r="U208" s="107" t="s">
        <v>5</v>
      </c>
      <c r="V208" s="107"/>
      <c r="W208" s="107"/>
      <c r="X208" s="107" t="s">
        <v>6</v>
      </c>
      <c r="Y208" s="107"/>
      <c r="Z208" s="107"/>
      <c r="AA208" s="107"/>
      <c r="AB208" s="107" t="s">
        <v>7</v>
      </c>
      <c r="AC208" s="107"/>
      <c r="AD208" s="107"/>
      <c r="AE208" s="107" t="s">
        <v>8</v>
      </c>
      <c r="AF208" s="107"/>
      <c r="AG208" s="107"/>
      <c r="AH208" s="107"/>
      <c r="AI208" s="107"/>
      <c r="AJ208" s="107" t="s">
        <v>9</v>
      </c>
      <c r="AK208" s="107"/>
      <c r="AL208" s="107"/>
      <c r="AM208" s="107" t="s">
        <v>10</v>
      </c>
      <c r="AN208" s="107"/>
      <c r="AO208" s="107"/>
      <c r="AP208" s="107"/>
      <c r="AQ208" s="137"/>
      <c r="AR208" s="160"/>
      <c r="AS208" s="161"/>
    </row>
    <row r="209" spans="1:45" s="6" customFormat="1" ht="11.25" customHeight="1" x14ac:dyDescent="0.2">
      <c r="A209" s="107"/>
      <c r="B209" s="107"/>
      <c r="C209" s="107"/>
      <c r="D209" s="23" t="s">
        <v>19</v>
      </c>
      <c r="E209" s="5">
        <v>1</v>
      </c>
      <c r="F209" s="5">
        <v>2</v>
      </c>
      <c r="G209" s="5">
        <v>3</v>
      </c>
      <c r="H209" s="5">
        <v>4</v>
      </c>
      <c r="I209" s="5">
        <v>5</v>
      </c>
      <c r="J209" s="5">
        <v>6</v>
      </c>
      <c r="K209" s="5">
        <v>7</v>
      </c>
      <c r="L209" s="5">
        <v>8</v>
      </c>
      <c r="M209" s="5">
        <v>9</v>
      </c>
      <c r="N209" s="5" t="s">
        <v>202</v>
      </c>
      <c r="O209" s="5">
        <v>11</v>
      </c>
      <c r="P209" s="5">
        <v>12</v>
      </c>
      <c r="Q209" s="5">
        <v>13</v>
      </c>
      <c r="R209" s="5">
        <v>14</v>
      </c>
      <c r="S209" s="5">
        <v>15</v>
      </c>
      <c r="T209" s="5">
        <v>16</v>
      </c>
      <c r="U209" s="5">
        <v>17</v>
      </c>
      <c r="V209" s="5">
        <v>18</v>
      </c>
      <c r="W209" s="5">
        <v>19</v>
      </c>
      <c r="X209" s="5">
        <v>20</v>
      </c>
      <c r="Y209" s="5">
        <v>21</v>
      </c>
      <c r="Z209" s="5">
        <v>22</v>
      </c>
      <c r="AA209" s="5">
        <v>23</v>
      </c>
      <c r="AB209" s="5">
        <v>24</v>
      </c>
      <c r="AC209" s="5">
        <v>25</v>
      </c>
      <c r="AD209" s="5">
        <v>26</v>
      </c>
      <c r="AE209" s="5">
        <v>27</v>
      </c>
      <c r="AF209" s="5">
        <v>28</v>
      </c>
      <c r="AG209" s="5">
        <v>29</v>
      </c>
      <c r="AH209" s="5">
        <v>30</v>
      </c>
      <c r="AI209" s="5">
        <v>31</v>
      </c>
      <c r="AJ209" s="5">
        <v>32</v>
      </c>
      <c r="AK209" s="5">
        <v>33</v>
      </c>
      <c r="AL209" s="5">
        <v>34</v>
      </c>
      <c r="AM209" s="5">
        <v>35</v>
      </c>
      <c r="AN209" s="5">
        <v>36</v>
      </c>
      <c r="AO209" s="5">
        <v>37</v>
      </c>
      <c r="AP209" s="5">
        <v>38</v>
      </c>
      <c r="AQ209" s="137"/>
      <c r="AR209" s="160"/>
      <c r="AS209" s="161"/>
    </row>
    <row r="210" spans="1:45" ht="12.75" customHeight="1" x14ac:dyDescent="0.2">
      <c r="A210" s="106" t="s">
        <v>25</v>
      </c>
      <c r="B210" s="108" t="s">
        <v>13</v>
      </c>
      <c r="C210" s="52">
        <v>7</v>
      </c>
      <c r="D210" s="53"/>
      <c r="E210" s="27"/>
      <c r="F210" s="98" t="s">
        <v>164</v>
      </c>
      <c r="G210" s="27"/>
      <c r="H210" s="27"/>
      <c r="I210" s="98" t="s">
        <v>165</v>
      </c>
      <c r="J210" s="27"/>
      <c r="K210" s="27"/>
      <c r="L210" s="102"/>
      <c r="M210" s="27"/>
      <c r="N210" s="27"/>
      <c r="O210" s="98" t="s">
        <v>166</v>
      </c>
      <c r="P210" s="27"/>
      <c r="Q210" s="27"/>
      <c r="R210" s="27"/>
      <c r="S210" s="27"/>
      <c r="T210" s="98" t="s">
        <v>163</v>
      </c>
      <c r="U210" s="27"/>
      <c r="V210" s="27"/>
      <c r="W210" s="27"/>
      <c r="X210" s="98" t="s">
        <v>337</v>
      </c>
      <c r="Y210" s="27"/>
      <c r="Z210" s="27"/>
      <c r="AA210" s="27"/>
      <c r="AB210" s="27"/>
      <c r="AC210" s="27"/>
      <c r="AD210" s="27"/>
      <c r="AE210" s="27"/>
      <c r="AF210" s="27"/>
      <c r="AG210" s="98" t="s">
        <v>336</v>
      </c>
      <c r="AH210" s="104" t="s">
        <v>286</v>
      </c>
      <c r="AI210" s="27"/>
      <c r="AJ210" s="98" t="s">
        <v>338</v>
      </c>
      <c r="AK210" s="27"/>
      <c r="AL210" s="27"/>
      <c r="AM210" s="43"/>
      <c r="AN210" s="43"/>
      <c r="AO210" s="43"/>
      <c r="AP210" s="43"/>
      <c r="AQ210" s="7">
        <v>4</v>
      </c>
      <c r="AR210" s="3">
        <f>34*4</f>
        <v>136</v>
      </c>
      <c r="AS210" s="8">
        <f t="shared" ref="AS210:AS254" si="46">AQ210/AR210</f>
        <v>2.9411764705882353E-2</v>
      </c>
    </row>
    <row r="211" spans="1:45" ht="51" x14ac:dyDescent="0.2">
      <c r="A211" s="106"/>
      <c r="B211" s="109"/>
      <c r="C211" s="52" t="s">
        <v>113</v>
      </c>
      <c r="D211" s="53"/>
      <c r="E211" s="27"/>
      <c r="F211" s="98" t="s">
        <v>164</v>
      </c>
      <c r="G211" s="27"/>
      <c r="H211" s="27"/>
      <c r="I211" s="98" t="s">
        <v>165</v>
      </c>
      <c r="J211" s="27"/>
      <c r="K211" s="27"/>
      <c r="L211" s="102"/>
      <c r="M211" s="27"/>
      <c r="N211" s="27"/>
      <c r="O211" s="98" t="s">
        <v>162</v>
      </c>
      <c r="P211" s="27"/>
      <c r="Q211" s="27"/>
      <c r="R211" s="27"/>
      <c r="S211" s="27"/>
      <c r="T211" s="98" t="s">
        <v>163</v>
      </c>
      <c r="U211" s="27"/>
      <c r="V211" s="27"/>
      <c r="W211" s="98" t="s">
        <v>251</v>
      </c>
      <c r="X211" s="27"/>
      <c r="Y211" s="98" t="s">
        <v>252</v>
      </c>
      <c r="AA211" s="98" t="s">
        <v>253</v>
      </c>
      <c r="AB211" s="27"/>
      <c r="AC211" s="27"/>
      <c r="AD211" s="27"/>
      <c r="AE211" s="27"/>
      <c r="AF211" s="27"/>
      <c r="AG211" s="98" t="s">
        <v>254</v>
      </c>
      <c r="AH211" s="104" t="s">
        <v>286</v>
      </c>
      <c r="AI211" s="98" t="s">
        <v>255</v>
      </c>
      <c r="AJ211" s="27"/>
      <c r="AK211" s="27"/>
      <c r="AL211" s="98" t="s">
        <v>256</v>
      </c>
      <c r="AM211" s="43"/>
      <c r="AN211" s="43"/>
      <c r="AO211" s="43"/>
      <c r="AP211" s="43"/>
      <c r="AQ211" s="7">
        <v>4</v>
      </c>
      <c r="AR211" s="3">
        <f t="shared" ref="AR211:AR212" si="47">34*4</f>
        <v>136</v>
      </c>
      <c r="AS211" s="8">
        <f t="shared" si="46"/>
        <v>2.9411764705882353E-2</v>
      </c>
    </row>
    <row r="212" spans="1:45" ht="12.75" customHeight="1" x14ac:dyDescent="0.2">
      <c r="A212" s="106"/>
      <c r="B212" s="110"/>
      <c r="C212" s="52"/>
      <c r="D212" s="53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43"/>
      <c r="AN212" s="43"/>
      <c r="AO212" s="43"/>
      <c r="AP212" s="43"/>
      <c r="AQ212" s="7">
        <f t="shared" ref="AQ212:AQ254" si="48">SUM(E212:AP212)</f>
        <v>0</v>
      </c>
      <c r="AR212" s="3">
        <f t="shared" si="47"/>
        <v>136</v>
      </c>
      <c r="AS212" s="8">
        <f t="shared" si="46"/>
        <v>0</v>
      </c>
    </row>
    <row r="213" spans="1:45" ht="12.75" customHeight="1" x14ac:dyDescent="0.2">
      <c r="A213" s="106"/>
      <c r="B213" s="108" t="s">
        <v>27</v>
      </c>
      <c r="C213" s="92">
        <v>7</v>
      </c>
      <c r="D213" s="53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98" t="s">
        <v>131</v>
      </c>
      <c r="Q213" s="27"/>
      <c r="R213" s="27"/>
      <c r="S213" s="27"/>
      <c r="T213" s="27"/>
      <c r="U213" s="27"/>
      <c r="V213" s="27"/>
      <c r="W213" s="98" t="s">
        <v>339</v>
      </c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98" t="s">
        <v>316</v>
      </c>
      <c r="AI213" s="27"/>
      <c r="AJ213" s="27"/>
      <c r="AK213" s="104" t="s">
        <v>294</v>
      </c>
      <c r="AL213" s="27"/>
      <c r="AM213" s="43"/>
      <c r="AN213" s="43"/>
      <c r="AO213" s="43"/>
      <c r="AP213" s="43"/>
      <c r="AQ213" s="7">
        <v>1</v>
      </c>
      <c r="AR213" s="3">
        <f>34*2</f>
        <v>68</v>
      </c>
      <c r="AS213" s="8">
        <f t="shared" si="46"/>
        <v>1.4705882352941176E-2</v>
      </c>
    </row>
    <row r="214" spans="1:45" ht="12.75" customHeight="1" x14ac:dyDescent="0.2">
      <c r="A214" s="106"/>
      <c r="B214" s="109"/>
      <c r="C214" s="92" t="s">
        <v>113</v>
      </c>
      <c r="D214" s="51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98" t="s">
        <v>131</v>
      </c>
      <c r="Q214" s="27"/>
      <c r="R214" s="27"/>
      <c r="S214" s="27"/>
      <c r="T214" s="27"/>
      <c r="U214" s="27"/>
      <c r="V214" s="27"/>
      <c r="W214" s="98" t="s">
        <v>339</v>
      </c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98" t="s">
        <v>316</v>
      </c>
      <c r="AI214" s="27"/>
      <c r="AJ214" s="27"/>
      <c r="AK214" s="104" t="s">
        <v>294</v>
      </c>
      <c r="AL214" s="27"/>
      <c r="AM214" s="43"/>
      <c r="AN214" s="43"/>
      <c r="AO214" s="43"/>
      <c r="AP214" s="43"/>
      <c r="AQ214" s="7">
        <v>1</v>
      </c>
      <c r="AR214" s="3">
        <f t="shared" ref="AR214:AR215" si="49">34*2</f>
        <v>68</v>
      </c>
      <c r="AS214" s="8">
        <f t="shared" si="46"/>
        <v>1.4705882352941176E-2</v>
      </c>
    </row>
    <row r="215" spans="1:45" x14ac:dyDescent="0.2">
      <c r="A215" s="106"/>
      <c r="B215" s="110"/>
      <c r="C215" s="92"/>
      <c r="D215" s="53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43"/>
      <c r="AN215" s="43"/>
      <c r="AO215" s="43"/>
      <c r="AP215" s="43"/>
      <c r="AQ215" s="7">
        <f t="shared" si="48"/>
        <v>0</v>
      </c>
      <c r="AR215" s="3">
        <f t="shared" si="49"/>
        <v>68</v>
      </c>
      <c r="AS215" s="8">
        <f t="shared" si="46"/>
        <v>0</v>
      </c>
    </row>
    <row r="216" spans="1:45" ht="51" x14ac:dyDescent="0.2">
      <c r="A216" s="106"/>
      <c r="B216" s="108" t="s">
        <v>12</v>
      </c>
      <c r="C216" s="92">
        <v>7</v>
      </c>
      <c r="D216" s="51"/>
      <c r="E216" s="27"/>
      <c r="F216" s="27"/>
      <c r="G216" s="98" t="s">
        <v>149</v>
      </c>
      <c r="H216" s="27"/>
      <c r="I216" s="27"/>
      <c r="J216" s="27"/>
      <c r="K216" s="27"/>
      <c r="L216" s="27"/>
      <c r="M216" s="27"/>
      <c r="N216" s="27"/>
      <c r="O216" s="27"/>
      <c r="P216" s="27"/>
      <c r="Q216" s="98" t="s">
        <v>170</v>
      </c>
      <c r="R216" s="27"/>
      <c r="S216" s="27"/>
      <c r="T216" s="27"/>
      <c r="U216" s="27"/>
      <c r="V216" s="27"/>
      <c r="W216" s="98" t="s">
        <v>314</v>
      </c>
      <c r="X216" s="27"/>
      <c r="Y216" s="27"/>
      <c r="Z216" s="27"/>
      <c r="AA216" s="27"/>
      <c r="AB216" s="98" t="s">
        <v>315</v>
      </c>
      <c r="AC216" s="27"/>
      <c r="AD216" s="27"/>
      <c r="AE216" s="27"/>
      <c r="AF216" s="27"/>
      <c r="AG216" s="27"/>
      <c r="AH216" s="98" t="s">
        <v>316</v>
      </c>
      <c r="AI216" s="27"/>
      <c r="AJ216" s="27"/>
      <c r="AK216" s="104" t="s">
        <v>294</v>
      </c>
      <c r="AL216" s="98" t="s">
        <v>317</v>
      </c>
      <c r="AM216" s="43"/>
      <c r="AN216" s="43"/>
      <c r="AO216" s="43"/>
      <c r="AP216" s="43"/>
      <c r="AQ216" s="7">
        <v>2</v>
      </c>
      <c r="AR216" s="3">
        <f>34*3</f>
        <v>102</v>
      </c>
      <c r="AS216" s="8">
        <f t="shared" si="46"/>
        <v>1.9607843137254902E-2</v>
      </c>
    </row>
    <row r="217" spans="1:45" ht="12.75" customHeight="1" x14ac:dyDescent="0.2">
      <c r="A217" s="106"/>
      <c r="B217" s="109"/>
      <c r="C217" s="92" t="s">
        <v>113</v>
      </c>
      <c r="D217" s="53"/>
      <c r="E217" s="27"/>
      <c r="F217" s="27"/>
      <c r="G217" s="27"/>
      <c r="H217" s="27"/>
      <c r="I217" s="27"/>
      <c r="J217" s="27"/>
      <c r="K217" s="27"/>
      <c r="L217" s="98" t="s">
        <v>180</v>
      </c>
      <c r="M217" s="27"/>
      <c r="N217" s="27"/>
      <c r="O217" s="27"/>
      <c r="P217" s="27"/>
      <c r="Q217" s="27"/>
      <c r="R217" s="27"/>
      <c r="S217" s="98" t="s">
        <v>181</v>
      </c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98" t="s">
        <v>308</v>
      </c>
      <c r="AE217" s="27"/>
      <c r="AF217" s="27"/>
      <c r="AG217" s="27"/>
      <c r="AH217" s="27"/>
      <c r="AI217" s="27"/>
      <c r="AJ217" s="27"/>
      <c r="AK217" s="104" t="s">
        <v>294</v>
      </c>
      <c r="AL217" s="98" t="s">
        <v>304</v>
      </c>
      <c r="AM217" s="43"/>
      <c r="AN217" s="43"/>
      <c r="AO217" s="43"/>
      <c r="AP217" s="43"/>
      <c r="AQ217" s="7">
        <v>2</v>
      </c>
      <c r="AR217" s="3">
        <f t="shared" ref="AR217:AR221" si="50">34*3</f>
        <v>102</v>
      </c>
      <c r="AS217" s="8">
        <f t="shared" si="46"/>
        <v>1.9607843137254902E-2</v>
      </c>
    </row>
    <row r="218" spans="1:45" ht="12.75" customHeight="1" x14ac:dyDescent="0.2">
      <c r="A218" s="106"/>
      <c r="B218" s="110"/>
      <c r="C218" s="92"/>
      <c r="D218" s="53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43"/>
      <c r="AJ218" s="43"/>
      <c r="AK218" s="27"/>
      <c r="AL218" s="27"/>
      <c r="AM218" s="43"/>
      <c r="AN218" s="43"/>
      <c r="AO218" s="43"/>
      <c r="AP218" s="43"/>
      <c r="AQ218" s="7">
        <f t="shared" si="48"/>
        <v>0</v>
      </c>
      <c r="AR218" s="3">
        <f t="shared" si="50"/>
        <v>102</v>
      </c>
      <c r="AS218" s="8">
        <f t="shared" si="46"/>
        <v>0</v>
      </c>
    </row>
    <row r="219" spans="1:45" ht="38.25" x14ac:dyDescent="0.2">
      <c r="A219" s="106"/>
      <c r="B219" s="108" t="s">
        <v>84</v>
      </c>
      <c r="C219" s="92">
        <v>7</v>
      </c>
      <c r="D219" s="53"/>
      <c r="E219" s="27"/>
      <c r="F219" s="27"/>
      <c r="G219" s="27"/>
      <c r="H219" s="27"/>
      <c r="I219" s="27"/>
      <c r="J219" s="27"/>
      <c r="K219" s="98" t="s">
        <v>145</v>
      </c>
      <c r="L219" s="27"/>
      <c r="M219" s="98" t="s">
        <v>129</v>
      </c>
      <c r="N219" s="27"/>
      <c r="O219" s="27"/>
      <c r="P219" s="27"/>
      <c r="Q219" s="27"/>
      <c r="R219" s="27"/>
      <c r="S219" s="27"/>
      <c r="T219" s="27"/>
      <c r="U219" s="27"/>
      <c r="V219" s="98" t="s">
        <v>306</v>
      </c>
      <c r="W219" s="27"/>
      <c r="X219" s="27"/>
      <c r="Y219" s="27"/>
      <c r="Z219" s="27"/>
      <c r="AA219" s="27"/>
      <c r="AB219" s="27"/>
      <c r="AC219" s="98" t="s">
        <v>360</v>
      </c>
      <c r="AD219" s="27"/>
      <c r="AE219" s="27"/>
      <c r="AF219" s="27"/>
      <c r="AG219" s="27"/>
      <c r="AH219" s="27"/>
      <c r="AI219" s="185" t="s">
        <v>290</v>
      </c>
      <c r="AJ219" s="43"/>
      <c r="AK219" s="98" t="s">
        <v>350</v>
      </c>
      <c r="AL219" s="27"/>
      <c r="AM219" s="43"/>
      <c r="AN219" s="43"/>
      <c r="AO219" s="43"/>
      <c r="AP219" s="43"/>
      <c r="AQ219" s="7">
        <v>2</v>
      </c>
      <c r="AR219" s="3">
        <f t="shared" si="50"/>
        <v>102</v>
      </c>
      <c r="AS219" s="8">
        <f t="shared" si="46"/>
        <v>1.9607843137254902E-2</v>
      </c>
    </row>
    <row r="220" spans="1:45" ht="12.75" customHeight="1" x14ac:dyDescent="0.2">
      <c r="A220" s="106"/>
      <c r="B220" s="109"/>
      <c r="C220" s="92" t="s">
        <v>113</v>
      </c>
      <c r="D220" s="53"/>
      <c r="E220" s="27"/>
      <c r="F220" s="27"/>
      <c r="G220" s="27"/>
      <c r="H220" s="27"/>
      <c r="I220" s="27"/>
      <c r="J220" s="27"/>
      <c r="K220" s="98" t="s">
        <v>192</v>
      </c>
      <c r="L220" s="27"/>
      <c r="M220" s="102"/>
      <c r="N220" s="27"/>
      <c r="O220" s="27"/>
      <c r="P220" s="98" t="s">
        <v>131</v>
      </c>
      <c r="Q220" s="27"/>
      <c r="R220" s="27"/>
      <c r="S220" s="27"/>
      <c r="T220" s="27"/>
      <c r="U220" s="27"/>
      <c r="V220" s="98" t="s">
        <v>379</v>
      </c>
      <c r="W220" s="27"/>
      <c r="X220" s="27"/>
      <c r="Y220" s="27"/>
      <c r="Z220" s="27"/>
      <c r="AA220" s="27"/>
      <c r="AB220" s="27"/>
      <c r="AC220" s="98" t="s">
        <v>380</v>
      </c>
      <c r="AD220" s="27"/>
      <c r="AE220" s="27"/>
      <c r="AF220" s="27"/>
      <c r="AG220" s="27"/>
      <c r="AH220" s="27"/>
      <c r="AI220" s="185" t="s">
        <v>290</v>
      </c>
      <c r="AJ220" s="43"/>
      <c r="AK220" s="27"/>
      <c r="AL220" s="98" t="s">
        <v>256</v>
      </c>
      <c r="AM220" s="43"/>
      <c r="AN220" s="43"/>
      <c r="AO220" s="43"/>
      <c r="AP220" s="43"/>
      <c r="AQ220" s="7">
        <v>2</v>
      </c>
      <c r="AR220" s="3">
        <f t="shared" si="50"/>
        <v>102</v>
      </c>
      <c r="AS220" s="8">
        <f t="shared" si="46"/>
        <v>1.9607843137254902E-2</v>
      </c>
    </row>
    <row r="221" spans="1:45" ht="12.75" customHeight="1" x14ac:dyDescent="0.2">
      <c r="A221" s="106"/>
      <c r="B221" s="110"/>
      <c r="C221" s="92"/>
      <c r="D221" s="53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43"/>
      <c r="AJ221" s="43"/>
      <c r="AK221" s="27"/>
      <c r="AL221" s="27"/>
      <c r="AM221" s="43"/>
      <c r="AN221" s="43"/>
      <c r="AO221" s="43"/>
      <c r="AP221" s="43"/>
      <c r="AQ221" s="7">
        <f t="shared" si="48"/>
        <v>0</v>
      </c>
      <c r="AR221" s="3">
        <f t="shared" si="50"/>
        <v>102</v>
      </c>
      <c r="AS221" s="8">
        <f t="shared" si="46"/>
        <v>0</v>
      </c>
    </row>
    <row r="222" spans="1:45" ht="12.75" customHeight="1" x14ac:dyDescent="0.2">
      <c r="A222" s="106"/>
      <c r="B222" s="108" t="s">
        <v>85</v>
      </c>
      <c r="C222" s="92">
        <v>7</v>
      </c>
      <c r="D222" s="51"/>
      <c r="E222" s="27"/>
      <c r="F222" s="27"/>
      <c r="G222" s="27"/>
      <c r="H222" s="27"/>
      <c r="I222" s="27"/>
      <c r="J222" s="27"/>
      <c r="K222" s="101" t="s">
        <v>124</v>
      </c>
      <c r="L222" s="27"/>
      <c r="M222" s="27"/>
      <c r="N222" s="27"/>
      <c r="O222" s="27"/>
      <c r="P222" s="27"/>
      <c r="Q222" s="27"/>
      <c r="R222" s="98" t="s">
        <v>174</v>
      </c>
      <c r="S222" s="27"/>
      <c r="T222" s="27"/>
      <c r="U222" s="27"/>
      <c r="V222" s="98" t="s">
        <v>340</v>
      </c>
      <c r="W222" s="27"/>
      <c r="X222" s="27"/>
      <c r="Y222" s="27"/>
      <c r="Z222" s="27"/>
      <c r="AA222" s="27"/>
      <c r="AB222" s="27"/>
      <c r="AC222" s="98" t="s">
        <v>311</v>
      </c>
      <c r="AD222" s="27"/>
      <c r="AE222" s="27"/>
      <c r="AF222" s="27"/>
      <c r="AG222" s="27"/>
      <c r="AH222" s="27"/>
      <c r="AI222" s="43"/>
      <c r="AJ222" s="184" t="s">
        <v>338</v>
      </c>
      <c r="AK222" s="27"/>
      <c r="AL222" s="27"/>
      <c r="AM222" s="43"/>
      <c r="AN222" s="43"/>
      <c r="AO222" s="43"/>
      <c r="AP222" s="43"/>
      <c r="AQ222" s="7">
        <v>2</v>
      </c>
      <c r="AR222" s="3">
        <f>34*2</f>
        <v>68</v>
      </c>
      <c r="AS222" s="8">
        <f t="shared" si="46"/>
        <v>2.9411764705882353E-2</v>
      </c>
    </row>
    <row r="223" spans="1:45" ht="38.25" x14ac:dyDescent="0.2">
      <c r="A223" s="106"/>
      <c r="B223" s="109"/>
      <c r="C223" s="92" t="s">
        <v>113</v>
      </c>
      <c r="D223" s="53"/>
      <c r="E223" s="27"/>
      <c r="F223" s="27"/>
      <c r="G223" s="27"/>
      <c r="H223" s="27"/>
      <c r="I223" s="27"/>
      <c r="J223" s="27"/>
      <c r="K223" s="98" t="s">
        <v>123</v>
      </c>
      <c r="L223" s="27"/>
      <c r="M223" s="27"/>
      <c r="N223" s="27"/>
      <c r="O223" s="27"/>
      <c r="P223" s="27"/>
      <c r="Q223" s="27"/>
      <c r="R223" s="98" t="s">
        <v>193</v>
      </c>
      <c r="S223" s="27"/>
      <c r="T223" s="27"/>
      <c r="U223" s="27"/>
      <c r="V223" s="98" t="s">
        <v>339</v>
      </c>
      <c r="W223" s="27"/>
      <c r="X223" s="27"/>
      <c r="Y223" s="27"/>
      <c r="Z223" s="27"/>
      <c r="AA223" s="27"/>
      <c r="AB223" s="27"/>
      <c r="AC223" s="98" t="s">
        <v>380</v>
      </c>
      <c r="AD223" s="27"/>
      <c r="AE223" s="27"/>
      <c r="AF223" s="27"/>
      <c r="AG223" s="27"/>
      <c r="AH223" s="27"/>
      <c r="AI223" s="43"/>
      <c r="AJ223" s="184" t="s">
        <v>363</v>
      </c>
      <c r="AK223" s="27"/>
      <c r="AL223" s="98" t="s">
        <v>279</v>
      </c>
      <c r="AM223" s="43"/>
      <c r="AN223" s="43"/>
      <c r="AO223" s="43"/>
      <c r="AP223" s="43"/>
      <c r="AQ223" s="7">
        <v>2</v>
      </c>
      <c r="AR223" s="3">
        <f t="shared" ref="AR223:AR224" si="51">34*2</f>
        <v>68</v>
      </c>
      <c r="AS223" s="8">
        <f t="shared" si="46"/>
        <v>2.9411764705882353E-2</v>
      </c>
    </row>
    <row r="224" spans="1:45" ht="38.25" x14ac:dyDescent="0.2">
      <c r="A224" s="106"/>
      <c r="B224" s="110"/>
      <c r="C224" s="92"/>
      <c r="D224" s="51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43"/>
      <c r="AJ224" s="43"/>
      <c r="AK224" s="27"/>
      <c r="AL224" s="98" t="s">
        <v>324</v>
      </c>
      <c r="AM224" s="43"/>
      <c r="AN224" s="43"/>
      <c r="AO224" s="43"/>
      <c r="AP224" s="43"/>
      <c r="AQ224" s="7">
        <f t="shared" si="48"/>
        <v>0</v>
      </c>
      <c r="AR224" s="3">
        <f t="shared" si="51"/>
        <v>68</v>
      </c>
      <c r="AS224" s="8">
        <f t="shared" si="46"/>
        <v>0</v>
      </c>
    </row>
    <row r="225" spans="1:45" ht="13.5" customHeight="1" x14ac:dyDescent="0.2">
      <c r="A225" s="106"/>
      <c r="B225" s="108" t="s">
        <v>86</v>
      </c>
      <c r="C225" s="92">
        <v>7</v>
      </c>
      <c r="D225" s="51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98" t="s">
        <v>179</v>
      </c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43"/>
      <c r="AJ225" s="184" t="s">
        <v>363</v>
      </c>
      <c r="AK225" s="27"/>
      <c r="AL225" s="27"/>
      <c r="AM225" s="43"/>
      <c r="AN225" s="43"/>
      <c r="AO225" s="43"/>
      <c r="AP225" s="43"/>
      <c r="AQ225" s="7">
        <v>1</v>
      </c>
      <c r="AR225" s="3">
        <f>34*1</f>
        <v>34</v>
      </c>
      <c r="AS225" s="8">
        <f t="shared" si="46"/>
        <v>2.9411764705882353E-2</v>
      </c>
    </row>
    <row r="226" spans="1:45" ht="12.75" customHeight="1" x14ac:dyDescent="0.2">
      <c r="A226" s="106"/>
      <c r="B226" s="109"/>
      <c r="C226" s="92" t="s">
        <v>113</v>
      </c>
      <c r="D226" s="53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98" t="s">
        <v>179</v>
      </c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43"/>
      <c r="AJ226" s="184" t="s">
        <v>309</v>
      </c>
      <c r="AK226" s="27"/>
      <c r="AL226" s="27"/>
      <c r="AM226" s="43"/>
      <c r="AN226" s="43"/>
      <c r="AO226" s="43"/>
      <c r="AP226" s="43"/>
      <c r="AQ226" s="7">
        <v>1</v>
      </c>
      <c r="AR226" s="3">
        <f t="shared" ref="AR226:AR230" si="52">34*1</f>
        <v>34</v>
      </c>
      <c r="AS226" s="8">
        <f t="shared" si="46"/>
        <v>2.9411764705882353E-2</v>
      </c>
    </row>
    <row r="227" spans="1:45" ht="12.75" customHeight="1" x14ac:dyDescent="0.2">
      <c r="A227" s="106"/>
      <c r="B227" s="110"/>
      <c r="C227" s="92"/>
      <c r="D227" s="51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42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43"/>
      <c r="AJ227" s="43"/>
      <c r="AK227" s="27"/>
      <c r="AL227" s="27"/>
      <c r="AM227" s="43"/>
      <c r="AN227" s="43"/>
      <c r="AO227" s="43"/>
      <c r="AP227" s="43"/>
      <c r="AQ227" s="7">
        <f t="shared" si="48"/>
        <v>0</v>
      </c>
      <c r="AR227" s="3">
        <f t="shared" si="52"/>
        <v>34</v>
      </c>
      <c r="AS227" s="8">
        <f t="shared" si="46"/>
        <v>0</v>
      </c>
    </row>
    <row r="228" spans="1:45" ht="12.75" customHeight="1" x14ac:dyDescent="0.2">
      <c r="A228" s="106"/>
      <c r="B228" s="108" t="s">
        <v>35</v>
      </c>
      <c r="C228" s="92">
        <v>7</v>
      </c>
      <c r="D228" s="53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42"/>
      <c r="AH228" s="27"/>
      <c r="AI228" s="27"/>
      <c r="AJ228" s="184" t="s">
        <v>363</v>
      </c>
      <c r="AK228" s="104" t="s">
        <v>288</v>
      </c>
      <c r="AL228" s="27"/>
      <c r="AM228" s="43"/>
      <c r="AN228" s="43"/>
      <c r="AO228" s="43"/>
      <c r="AP228" s="43"/>
      <c r="AQ228" s="7">
        <f t="shared" si="48"/>
        <v>0</v>
      </c>
      <c r="AR228" s="3">
        <f t="shared" si="52"/>
        <v>34</v>
      </c>
      <c r="AS228" s="8">
        <f t="shared" si="46"/>
        <v>0</v>
      </c>
    </row>
    <row r="229" spans="1:45" ht="12.75" customHeight="1" x14ac:dyDescent="0.2">
      <c r="A229" s="106"/>
      <c r="B229" s="109"/>
      <c r="C229" s="92" t="s">
        <v>113</v>
      </c>
      <c r="D229" s="53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98" t="s">
        <v>193</v>
      </c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95" t="s">
        <v>338</v>
      </c>
      <c r="AK229" s="104" t="s">
        <v>288</v>
      </c>
      <c r="AL229" s="27"/>
      <c r="AM229" s="43"/>
      <c r="AN229" s="43"/>
      <c r="AO229" s="43"/>
      <c r="AP229" s="43"/>
      <c r="AQ229" s="7">
        <v>1</v>
      </c>
      <c r="AR229" s="3">
        <f t="shared" si="52"/>
        <v>34</v>
      </c>
      <c r="AS229" s="8">
        <f t="shared" si="46"/>
        <v>2.9411764705882353E-2</v>
      </c>
    </row>
    <row r="230" spans="1:45" ht="12.75" customHeight="1" x14ac:dyDescent="0.2">
      <c r="A230" s="106"/>
      <c r="B230" s="109"/>
      <c r="C230" s="92"/>
      <c r="D230" s="51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43"/>
      <c r="AN230" s="43"/>
      <c r="AO230" s="43"/>
      <c r="AP230" s="43"/>
      <c r="AQ230" s="7">
        <f t="shared" si="48"/>
        <v>0</v>
      </c>
      <c r="AR230" s="3">
        <f t="shared" si="52"/>
        <v>34</v>
      </c>
      <c r="AS230" s="8">
        <f t="shared" si="46"/>
        <v>0</v>
      </c>
    </row>
    <row r="231" spans="1:45" ht="12.75" customHeight="1" x14ac:dyDescent="0.2">
      <c r="A231" s="106"/>
      <c r="B231" s="108" t="s">
        <v>28</v>
      </c>
      <c r="C231" s="92">
        <v>7</v>
      </c>
      <c r="D231" s="53"/>
      <c r="E231" s="27"/>
      <c r="F231" s="27"/>
      <c r="G231" s="27"/>
      <c r="H231" s="27"/>
      <c r="I231" s="27"/>
      <c r="J231" s="27"/>
      <c r="K231" s="27"/>
      <c r="L231" s="98" t="s">
        <v>120</v>
      </c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98" t="s">
        <v>310</v>
      </c>
      <c r="Y231" s="27"/>
      <c r="Z231" s="27"/>
      <c r="AA231" s="27"/>
      <c r="AB231" s="27"/>
      <c r="AC231" s="27"/>
      <c r="AD231" s="27"/>
      <c r="AE231" s="27"/>
      <c r="AF231" s="27"/>
      <c r="AG231" s="27"/>
      <c r="AH231" s="98" t="s">
        <v>316</v>
      </c>
      <c r="AI231" s="42"/>
      <c r="AJ231" s="27"/>
      <c r="AK231" s="104" t="s">
        <v>294</v>
      </c>
      <c r="AL231" s="27"/>
      <c r="AM231" s="43"/>
      <c r="AN231" s="43"/>
      <c r="AO231" s="43"/>
      <c r="AP231" s="43"/>
      <c r="AQ231" s="7">
        <v>1</v>
      </c>
      <c r="AR231" s="3">
        <f>34*3</f>
        <v>102</v>
      </c>
      <c r="AS231" s="8">
        <f t="shared" si="46"/>
        <v>9.8039215686274508E-3</v>
      </c>
    </row>
    <row r="232" spans="1:45" ht="12.75" customHeight="1" x14ac:dyDescent="0.2">
      <c r="A232" s="106"/>
      <c r="B232" s="109"/>
      <c r="C232" s="92" t="s">
        <v>113</v>
      </c>
      <c r="D232" s="51"/>
      <c r="E232" s="27"/>
      <c r="F232" s="27"/>
      <c r="G232" s="27"/>
      <c r="H232" s="27"/>
      <c r="I232" s="27"/>
      <c r="J232" s="27"/>
      <c r="K232" s="27"/>
      <c r="L232" s="98" t="s">
        <v>138</v>
      </c>
      <c r="M232" s="27"/>
      <c r="N232" s="27"/>
      <c r="O232" s="98" t="s">
        <v>186</v>
      </c>
      <c r="P232" s="27"/>
      <c r="Q232" s="27"/>
      <c r="R232" s="27"/>
      <c r="S232" s="27"/>
      <c r="T232" s="27"/>
      <c r="U232" s="98" t="s">
        <v>345</v>
      </c>
      <c r="V232" s="27"/>
      <c r="W232" s="27"/>
      <c r="X232" s="27"/>
      <c r="Y232" s="98" t="s">
        <v>358</v>
      </c>
      <c r="Z232" s="27"/>
      <c r="AA232" s="27"/>
      <c r="AB232" s="27"/>
      <c r="AC232" s="27"/>
      <c r="AD232" s="27"/>
      <c r="AE232" s="27"/>
      <c r="AF232" s="42"/>
      <c r="AG232" s="95" t="s">
        <v>330</v>
      </c>
      <c r="AH232" s="27"/>
      <c r="AI232" s="27"/>
      <c r="AJ232" s="43"/>
      <c r="AK232" s="104" t="s">
        <v>294</v>
      </c>
      <c r="AL232" s="27"/>
      <c r="AM232" s="43"/>
      <c r="AN232" s="43"/>
      <c r="AO232" s="43"/>
      <c r="AP232" s="43"/>
      <c r="AQ232" s="7">
        <v>2</v>
      </c>
      <c r="AR232" s="3">
        <f t="shared" ref="AR232:AR233" si="53">34*3</f>
        <v>102</v>
      </c>
      <c r="AS232" s="8">
        <f t="shared" si="46"/>
        <v>1.9607843137254902E-2</v>
      </c>
    </row>
    <row r="233" spans="1:45" ht="12.75" customHeight="1" x14ac:dyDescent="0.2">
      <c r="A233" s="106"/>
      <c r="B233" s="110"/>
      <c r="C233" s="92"/>
      <c r="D233" s="51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42"/>
      <c r="AG233" s="27"/>
      <c r="AH233" s="43"/>
      <c r="AI233" s="43"/>
      <c r="AJ233" s="43"/>
      <c r="AK233" s="42"/>
      <c r="AL233" s="27"/>
      <c r="AM233" s="43"/>
      <c r="AN233" s="43"/>
      <c r="AO233" s="43"/>
      <c r="AP233" s="43"/>
      <c r="AQ233" s="7">
        <f t="shared" si="48"/>
        <v>0</v>
      </c>
      <c r="AR233" s="3">
        <f t="shared" si="53"/>
        <v>102</v>
      </c>
      <c r="AS233" s="8">
        <f t="shared" si="46"/>
        <v>0</v>
      </c>
    </row>
    <row r="234" spans="1:45" ht="12.75" customHeight="1" x14ac:dyDescent="0.2">
      <c r="A234" s="106"/>
      <c r="B234" s="108" t="s">
        <v>30</v>
      </c>
      <c r="C234" s="92">
        <v>7</v>
      </c>
      <c r="D234" s="53"/>
      <c r="E234" s="27"/>
      <c r="F234" s="98" t="s">
        <v>137</v>
      </c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98" t="s">
        <v>391</v>
      </c>
      <c r="AB234" s="27"/>
      <c r="AC234" s="27"/>
      <c r="AD234" s="27"/>
      <c r="AE234" s="27"/>
      <c r="AF234" s="27"/>
      <c r="AG234" s="98" t="s">
        <v>342</v>
      </c>
      <c r="AH234" s="42"/>
      <c r="AI234" s="42"/>
      <c r="AJ234" s="43"/>
      <c r="AK234" s="104" t="s">
        <v>288</v>
      </c>
      <c r="AL234" s="27"/>
      <c r="AM234" s="43"/>
      <c r="AN234" s="43"/>
      <c r="AO234" s="43"/>
      <c r="AP234" s="43"/>
      <c r="AQ234" s="7">
        <v>1</v>
      </c>
      <c r="AR234" s="3">
        <f>34*2</f>
        <v>68</v>
      </c>
      <c r="AS234" s="8">
        <f t="shared" si="46"/>
        <v>1.4705882352941176E-2</v>
      </c>
    </row>
    <row r="235" spans="1:45" ht="12.75" customHeight="1" x14ac:dyDescent="0.2">
      <c r="A235" s="106"/>
      <c r="B235" s="109"/>
      <c r="C235" s="92" t="s">
        <v>113</v>
      </c>
      <c r="D235" s="53"/>
      <c r="E235" s="27"/>
      <c r="F235" s="27"/>
      <c r="G235" s="27"/>
      <c r="H235" s="27"/>
      <c r="I235" s="27"/>
      <c r="J235" s="27"/>
      <c r="K235" s="27"/>
      <c r="L235" s="98" t="s">
        <v>139</v>
      </c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98" t="s">
        <v>253</v>
      </c>
      <c r="AB235" s="27"/>
      <c r="AC235" s="27"/>
      <c r="AD235" s="27"/>
      <c r="AE235" s="27"/>
      <c r="AF235" s="27"/>
      <c r="AG235" s="27"/>
      <c r="AH235" s="42"/>
      <c r="AI235" s="42"/>
      <c r="AJ235" s="43"/>
      <c r="AK235" s="104" t="s">
        <v>288</v>
      </c>
      <c r="AL235" s="27"/>
      <c r="AM235" s="43"/>
      <c r="AN235" s="43"/>
      <c r="AO235" s="43"/>
      <c r="AP235" s="43"/>
      <c r="AQ235" s="7">
        <v>1</v>
      </c>
      <c r="AR235" s="3">
        <f t="shared" ref="AR235:AR239" si="54">34*2</f>
        <v>68</v>
      </c>
      <c r="AS235" s="8">
        <f t="shared" si="46"/>
        <v>1.4705882352941176E-2</v>
      </c>
    </row>
    <row r="236" spans="1:45" ht="12.75" customHeight="1" x14ac:dyDescent="0.2">
      <c r="A236" s="106"/>
      <c r="B236" s="110"/>
      <c r="C236" s="92"/>
      <c r="D236" s="53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42"/>
      <c r="AI236" s="42"/>
      <c r="AJ236" s="43"/>
      <c r="AK236" s="27"/>
      <c r="AL236" s="27"/>
      <c r="AM236" s="43"/>
      <c r="AN236" s="43"/>
      <c r="AO236" s="43"/>
      <c r="AP236" s="43"/>
      <c r="AQ236" s="7">
        <f t="shared" si="48"/>
        <v>0</v>
      </c>
      <c r="AR236" s="3">
        <f t="shared" si="54"/>
        <v>68</v>
      </c>
      <c r="AS236" s="8">
        <f t="shared" si="46"/>
        <v>0</v>
      </c>
    </row>
    <row r="237" spans="1:45" ht="12.75" customHeight="1" x14ac:dyDescent="0.2">
      <c r="A237" s="106"/>
      <c r="B237" s="108" t="s">
        <v>34</v>
      </c>
      <c r="C237" s="92">
        <v>7</v>
      </c>
      <c r="D237" s="53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98" t="s">
        <v>336</v>
      </c>
      <c r="AH237" s="42"/>
      <c r="AI237" s="42"/>
      <c r="AJ237" s="184" t="s">
        <v>368</v>
      </c>
      <c r="AK237" s="104" t="s">
        <v>288</v>
      </c>
      <c r="AL237" s="27"/>
      <c r="AM237" s="43"/>
      <c r="AN237" s="43"/>
      <c r="AO237" s="43"/>
      <c r="AP237" s="43"/>
      <c r="AQ237" s="7">
        <f t="shared" si="48"/>
        <v>0</v>
      </c>
      <c r="AR237" s="3">
        <f t="shared" si="54"/>
        <v>68</v>
      </c>
      <c r="AS237" s="8">
        <f t="shared" si="46"/>
        <v>0</v>
      </c>
    </row>
    <row r="238" spans="1:45" ht="12.75" customHeight="1" x14ac:dyDescent="0.2">
      <c r="A238" s="106"/>
      <c r="B238" s="109"/>
      <c r="C238" s="92" t="s">
        <v>113</v>
      </c>
      <c r="D238" s="53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98" t="s">
        <v>330</v>
      </c>
      <c r="AH238" s="42"/>
      <c r="AI238" s="42"/>
      <c r="AJ238" s="188" t="s">
        <v>362</v>
      </c>
      <c r="AK238" s="104" t="s">
        <v>288</v>
      </c>
      <c r="AL238" s="27"/>
      <c r="AM238" s="43"/>
      <c r="AN238" s="43"/>
      <c r="AO238" s="43"/>
      <c r="AP238" s="43"/>
      <c r="AQ238" s="7">
        <f t="shared" si="48"/>
        <v>0</v>
      </c>
      <c r="AR238" s="3">
        <f t="shared" si="54"/>
        <v>68</v>
      </c>
      <c r="AS238" s="8">
        <f t="shared" si="46"/>
        <v>0</v>
      </c>
    </row>
    <row r="239" spans="1:45" ht="12.75" customHeight="1" x14ac:dyDescent="0.2">
      <c r="A239" s="106"/>
      <c r="B239" s="110"/>
      <c r="C239" s="92"/>
      <c r="D239" s="51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42"/>
      <c r="AI239" s="27"/>
      <c r="AJ239" s="27"/>
      <c r="AK239" s="27"/>
      <c r="AL239" s="27"/>
      <c r="AM239" s="43"/>
      <c r="AN239" s="43"/>
      <c r="AO239" s="43"/>
      <c r="AP239" s="43"/>
      <c r="AQ239" s="7">
        <f t="shared" si="48"/>
        <v>0</v>
      </c>
      <c r="AR239" s="3">
        <f t="shared" si="54"/>
        <v>68</v>
      </c>
      <c r="AS239" s="8">
        <f t="shared" si="46"/>
        <v>0</v>
      </c>
    </row>
    <row r="240" spans="1:45" ht="12.75" customHeight="1" x14ac:dyDescent="0.2">
      <c r="A240" s="106"/>
      <c r="B240" s="108" t="s">
        <v>29</v>
      </c>
      <c r="C240" s="92">
        <v>7</v>
      </c>
      <c r="D240" s="51"/>
      <c r="E240" s="27"/>
      <c r="F240" s="27"/>
      <c r="G240" s="27"/>
      <c r="H240" s="27"/>
      <c r="I240" s="27"/>
      <c r="J240" s="98" t="s">
        <v>210</v>
      </c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98" t="s">
        <v>373</v>
      </c>
      <c r="Y240" s="27"/>
      <c r="Z240" s="27"/>
      <c r="AA240" s="27"/>
      <c r="AB240" s="27"/>
      <c r="AC240" s="27"/>
      <c r="AD240" s="27"/>
      <c r="AE240" s="27"/>
      <c r="AF240" s="27"/>
      <c r="AG240" s="27"/>
      <c r="AH240" s="95" t="s">
        <v>390</v>
      </c>
      <c r="AI240" s="27"/>
      <c r="AJ240" s="27"/>
      <c r="AK240" s="104" t="s">
        <v>288</v>
      </c>
      <c r="AL240" s="27"/>
      <c r="AM240" s="43"/>
      <c r="AN240" s="43"/>
      <c r="AO240" s="43"/>
      <c r="AP240" s="43"/>
      <c r="AQ240" s="7">
        <v>1</v>
      </c>
      <c r="AR240" s="3">
        <f>34*1</f>
        <v>34</v>
      </c>
      <c r="AS240" s="8">
        <f t="shared" si="46"/>
        <v>2.9411764705882353E-2</v>
      </c>
    </row>
    <row r="241" spans="1:45" ht="12.75" customHeight="1" x14ac:dyDescent="0.2">
      <c r="A241" s="106"/>
      <c r="B241" s="109"/>
      <c r="C241" s="92" t="s">
        <v>113</v>
      </c>
      <c r="D241" s="51"/>
      <c r="E241" s="27"/>
      <c r="F241" s="27"/>
      <c r="G241" s="27"/>
      <c r="H241" s="27"/>
      <c r="I241" s="27"/>
      <c r="J241" s="98" t="s">
        <v>152</v>
      </c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98" t="s">
        <v>274</v>
      </c>
      <c r="Y241" s="27"/>
      <c r="Z241" s="27"/>
      <c r="AA241" s="27"/>
      <c r="AB241" s="27"/>
      <c r="AC241" s="27"/>
      <c r="AD241" s="27"/>
      <c r="AE241" s="27"/>
      <c r="AF241" s="27"/>
      <c r="AG241" s="27"/>
      <c r="AH241" s="95" t="s">
        <v>278</v>
      </c>
      <c r="AI241" s="27"/>
      <c r="AJ241" s="27"/>
      <c r="AK241" s="104" t="s">
        <v>288</v>
      </c>
      <c r="AL241" s="27"/>
      <c r="AM241" s="43"/>
      <c r="AN241" s="43"/>
      <c r="AO241" s="43"/>
      <c r="AP241" s="43"/>
      <c r="AQ241" s="7">
        <v>1</v>
      </c>
      <c r="AR241" s="3">
        <f t="shared" ref="AR241:AR248" si="55">34*1</f>
        <v>34</v>
      </c>
      <c r="AS241" s="8">
        <f t="shared" si="46"/>
        <v>2.9411764705882353E-2</v>
      </c>
    </row>
    <row r="242" spans="1:45" ht="12.75" customHeight="1" x14ac:dyDescent="0.2">
      <c r="A242" s="106"/>
      <c r="B242" s="110"/>
      <c r="C242" s="92"/>
      <c r="D242" s="51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42"/>
      <c r="AI242" s="27"/>
      <c r="AJ242" s="27"/>
      <c r="AK242" s="27"/>
      <c r="AL242" s="27"/>
      <c r="AM242" s="43"/>
      <c r="AN242" s="43"/>
      <c r="AO242" s="43"/>
      <c r="AP242" s="43"/>
      <c r="AQ242" s="7">
        <f t="shared" si="48"/>
        <v>0</v>
      </c>
      <c r="AR242" s="3">
        <f t="shared" si="55"/>
        <v>34</v>
      </c>
      <c r="AS242" s="8">
        <f t="shared" si="46"/>
        <v>0</v>
      </c>
    </row>
    <row r="243" spans="1:45" ht="12.75" customHeight="1" x14ac:dyDescent="0.2">
      <c r="A243" s="106"/>
      <c r="B243" s="107" t="s">
        <v>53</v>
      </c>
      <c r="C243" s="92">
        <v>7</v>
      </c>
      <c r="D243" s="51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42"/>
      <c r="AI243" s="27"/>
      <c r="AJ243" s="27"/>
      <c r="AK243" s="27"/>
      <c r="AL243" s="27"/>
      <c r="AM243" s="43"/>
      <c r="AN243" s="43"/>
      <c r="AO243" s="43"/>
      <c r="AP243" s="43"/>
      <c r="AQ243" s="7">
        <f t="shared" si="48"/>
        <v>0</v>
      </c>
      <c r="AR243" s="3">
        <f t="shared" si="55"/>
        <v>34</v>
      </c>
      <c r="AS243" s="8">
        <f t="shared" si="46"/>
        <v>0</v>
      </c>
    </row>
    <row r="244" spans="1:45" ht="12.75" customHeight="1" x14ac:dyDescent="0.2">
      <c r="A244" s="106"/>
      <c r="B244" s="107"/>
      <c r="C244" s="92" t="s">
        <v>113</v>
      </c>
      <c r="D244" s="51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42"/>
      <c r="AI244" s="27"/>
      <c r="AJ244" s="27"/>
      <c r="AK244" s="27"/>
      <c r="AL244" s="27"/>
      <c r="AM244" s="43"/>
      <c r="AN244" s="43"/>
      <c r="AO244" s="43"/>
      <c r="AP244" s="43"/>
      <c r="AQ244" s="7">
        <f t="shared" si="48"/>
        <v>0</v>
      </c>
      <c r="AR244" s="3">
        <f t="shared" si="55"/>
        <v>34</v>
      </c>
      <c r="AS244" s="8">
        <f t="shared" si="46"/>
        <v>0</v>
      </c>
    </row>
    <row r="245" spans="1:45" ht="12.75" customHeight="1" x14ac:dyDescent="0.2">
      <c r="A245" s="106"/>
      <c r="B245" s="107"/>
      <c r="C245" s="92"/>
      <c r="D245" s="51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42"/>
      <c r="AI245" s="27"/>
      <c r="AJ245" s="27"/>
      <c r="AK245" s="27"/>
      <c r="AL245" s="27"/>
      <c r="AM245" s="43"/>
      <c r="AN245" s="43"/>
      <c r="AO245" s="43"/>
      <c r="AP245" s="43"/>
      <c r="AQ245" s="7">
        <f t="shared" si="48"/>
        <v>0</v>
      </c>
      <c r="AR245" s="3">
        <f t="shared" si="55"/>
        <v>34</v>
      </c>
      <c r="AS245" s="8">
        <f t="shared" si="46"/>
        <v>0</v>
      </c>
    </row>
    <row r="246" spans="1:45" ht="12.75" customHeight="1" x14ac:dyDescent="0.2">
      <c r="A246" s="106"/>
      <c r="B246" s="107" t="s">
        <v>54</v>
      </c>
      <c r="C246" s="92">
        <v>7</v>
      </c>
      <c r="D246" s="51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42"/>
      <c r="AI246" s="27"/>
      <c r="AJ246" s="27"/>
      <c r="AK246" s="27"/>
      <c r="AL246" s="27"/>
      <c r="AM246" s="43"/>
      <c r="AN246" s="43"/>
      <c r="AO246" s="43"/>
      <c r="AP246" s="43"/>
      <c r="AQ246" s="7">
        <f t="shared" si="48"/>
        <v>0</v>
      </c>
      <c r="AR246" s="3">
        <f t="shared" si="55"/>
        <v>34</v>
      </c>
      <c r="AS246" s="8">
        <f t="shared" si="46"/>
        <v>0</v>
      </c>
    </row>
    <row r="247" spans="1:45" ht="12.75" customHeight="1" x14ac:dyDescent="0.2">
      <c r="A247" s="106"/>
      <c r="B247" s="107"/>
      <c r="C247" s="92" t="s">
        <v>113</v>
      </c>
      <c r="D247" s="51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42"/>
      <c r="AI247" s="27"/>
      <c r="AJ247" s="27"/>
      <c r="AK247" s="27"/>
      <c r="AL247" s="27"/>
      <c r="AM247" s="43"/>
      <c r="AN247" s="43"/>
      <c r="AO247" s="43"/>
      <c r="AP247" s="43"/>
      <c r="AQ247" s="7">
        <f t="shared" si="48"/>
        <v>0</v>
      </c>
      <c r="AR247" s="3">
        <f t="shared" si="55"/>
        <v>34</v>
      </c>
      <c r="AS247" s="8">
        <f t="shared" si="46"/>
        <v>0</v>
      </c>
    </row>
    <row r="248" spans="1:45" ht="12.75" customHeight="1" x14ac:dyDescent="0.2">
      <c r="A248" s="106"/>
      <c r="B248" s="107"/>
      <c r="C248" s="92"/>
      <c r="D248" s="51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42"/>
      <c r="AI248" s="27"/>
      <c r="AJ248" s="27"/>
      <c r="AK248" s="27"/>
      <c r="AL248" s="27"/>
      <c r="AM248" s="43"/>
      <c r="AN248" s="43"/>
      <c r="AO248" s="43"/>
      <c r="AP248" s="43"/>
      <c r="AQ248" s="7">
        <f t="shared" si="48"/>
        <v>0</v>
      </c>
      <c r="AR248" s="3">
        <f t="shared" si="55"/>
        <v>34</v>
      </c>
      <c r="AS248" s="8">
        <f t="shared" si="46"/>
        <v>0</v>
      </c>
    </row>
    <row r="249" spans="1:45" ht="12.75" customHeight="1" x14ac:dyDescent="0.2">
      <c r="A249" s="106"/>
      <c r="B249" s="107" t="s">
        <v>74</v>
      </c>
      <c r="C249" s="92">
        <v>7</v>
      </c>
      <c r="D249" s="51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42"/>
      <c r="AI249" s="27"/>
      <c r="AJ249" s="27"/>
      <c r="AK249" s="27"/>
      <c r="AL249" s="27"/>
      <c r="AM249" s="43"/>
      <c r="AN249" s="43"/>
      <c r="AO249" s="43"/>
      <c r="AP249" s="43"/>
      <c r="AQ249" s="7">
        <f t="shared" si="48"/>
        <v>0</v>
      </c>
      <c r="AR249" s="3">
        <f>34*2</f>
        <v>68</v>
      </c>
      <c r="AS249" s="8">
        <f t="shared" si="46"/>
        <v>0</v>
      </c>
    </row>
    <row r="250" spans="1:45" ht="12.75" customHeight="1" x14ac:dyDescent="0.2">
      <c r="A250" s="106"/>
      <c r="B250" s="107"/>
      <c r="C250" s="92" t="s">
        <v>113</v>
      </c>
      <c r="D250" s="51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42"/>
      <c r="AI250" s="27"/>
      <c r="AJ250" s="27"/>
      <c r="AK250" s="27"/>
      <c r="AL250" s="27"/>
      <c r="AM250" s="43"/>
      <c r="AN250" s="43"/>
      <c r="AO250" s="43"/>
      <c r="AP250" s="43"/>
      <c r="AQ250" s="7">
        <f t="shared" si="48"/>
        <v>0</v>
      </c>
      <c r="AR250" s="3">
        <f t="shared" ref="AR250:AR254" si="56">34*2</f>
        <v>68</v>
      </c>
      <c r="AS250" s="8">
        <f t="shared" si="46"/>
        <v>0</v>
      </c>
    </row>
    <row r="251" spans="1:45" ht="12.75" customHeight="1" x14ac:dyDescent="0.2">
      <c r="A251" s="106"/>
      <c r="B251" s="107"/>
      <c r="C251" s="92"/>
      <c r="D251" s="51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42"/>
      <c r="AI251" s="27"/>
      <c r="AJ251" s="27"/>
      <c r="AK251" s="27"/>
      <c r="AL251" s="27"/>
      <c r="AM251" s="43"/>
      <c r="AN251" s="43"/>
      <c r="AO251" s="43"/>
      <c r="AP251" s="43"/>
      <c r="AQ251" s="7">
        <f t="shared" si="48"/>
        <v>0</v>
      </c>
      <c r="AR251" s="3">
        <f t="shared" si="56"/>
        <v>68</v>
      </c>
      <c r="AS251" s="8">
        <f t="shared" si="46"/>
        <v>0</v>
      </c>
    </row>
    <row r="252" spans="1:45" ht="12.75" customHeight="1" x14ac:dyDescent="0.2">
      <c r="A252" s="106"/>
      <c r="B252" s="107" t="s">
        <v>71</v>
      </c>
      <c r="C252" s="92">
        <v>7</v>
      </c>
      <c r="D252" s="51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42"/>
      <c r="AI252" s="27"/>
      <c r="AJ252" s="27"/>
      <c r="AK252" s="27"/>
      <c r="AL252" s="27"/>
      <c r="AM252" s="43"/>
      <c r="AN252" s="43"/>
      <c r="AO252" s="43"/>
      <c r="AP252" s="43"/>
      <c r="AQ252" s="7">
        <f t="shared" si="48"/>
        <v>0</v>
      </c>
      <c r="AR252" s="3">
        <f t="shared" si="56"/>
        <v>68</v>
      </c>
      <c r="AS252" s="8">
        <f t="shared" si="46"/>
        <v>0</v>
      </c>
    </row>
    <row r="253" spans="1:45" ht="12.75" customHeight="1" x14ac:dyDescent="0.2">
      <c r="A253" s="106"/>
      <c r="B253" s="107"/>
      <c r="C253" s="92" t="s">
        <v>113</v>
      </c>
      <c r="D253" s="51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42"/>
      <c r="AI253" s="27"/>
      <c r="AJ253" s="27"/>
      <c r="AK253" s="27"/>
      <c r="AL253" s="27"/>
      <c r="AM253" s="43"/>
      <c r="AN253" s="43"/>
      <c r="AO253" s="43"/>
      <c r="AP253" s="43"/>
      <c r="AQ253" s="7">
        <f t="shared" si="48"/>
        <v>0</v>
      </c>
      <c r="AR253" s="3">
        <f t="shared" si="56"/>
        <v>68</v>
      </c>
      <c r="AS253" s="8">
        <f t="shared" si="46"/>
        <v>0</v>
      </c>
    </row>
    <row r="254" spans="1:45" x14ac:dyDescent="0.2">
      <c r="A254" s="106"/>
      <c r="B254" s="107"/>
      <c r="C254" s="92"/>
      <c r="D254" s="53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42"/>
      <c r="AJ254" s="43"/>
      <c r="AK254" s="27"/>
      <c r="AL254" s="27"/>
      <c r="AM254" s="43"/>
      <c r="AN254" s="43"/>
      <c r="AO254" s="43"/>
      <c r="AP254" s="43"/>
      <c r="AQ254" s="7">
        <f t="shared" si="48"/>
        <v>0</v>
      </c>
      <c r="AR254" s="3">
        <f t="shared" si="56"/>
        <v>68</v>
      </c>
      <c r="AS254" s="8">
        <f t="shared" si="46"/>
        <v>0</v>
      </c>
    </row>
    <row r="255" spans="1:45" ht="27" customHeight="1" x14ac:dyDescent="0.2">
      <c r="A255" s="68"/>
      <c r="B255" s="69"/>
      <c r="C255" s="69"/>
      <c r="D255" s="69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8"/>
      <c r="AN255" s="68"/>
      <c r="AO255" s="68"/>
      <c r="AP255" s="68"/>
      <c r="AQ255" s="68"/>
      <c r="AR255" s="68"/>
      <c r="AS255" s="68"/>
    </row>
    <row r="256" spans="1:45" s="2" customFormat="1" ht="81.75" customHeight="1" x14ac:dyDescent="0.2">
      <c r="A256" s="132" t="s">
        <v>36</v>
      </c>
      <c r="B256" s="132"/>
      <c r="C256" s="132"/>
      <c r="D256" s="132"/>
      <c r="E256" s="156" t="s">
        <v>40</v>
      </c>
      <c r="F256" s="156"/>
      <c r="G256" s="156"/>
      <c r="H256" s="156"/>
      <c r="I256" s="156"/>
      <c r="J256" s="156"/>
      <c r="K256" s="156"/>
      <c r="L256" s="156"/>
      <c r="M256" s="156"/>
      <c r="N256" s="156"/>
      <c r="O256" s="156"/>
      <c r="P256" s="156"/>
      <c r="Q256" s="156"/>
      <c r="R256" s="156"/>
      <c r="S256" s="156"/>
      <c r="T256" s="156"/>
      <c r="U256" s="156"/>
      <c r="V256" s="156"/>
      <c r="W256" s="156"/>
      <c r="X256" s="156"/>
      <c r="Y256" s="156"/>
      <c r="Z256" s="156"/>
      <c r="AA256" s="156"/>
      <c r="AB256" s="156"/>
      <c r="AC256" s="156"/>
      <c r="AD256" s="156"/>
      <c r="AE256" s="156"/>
      <c r="AF256" s="156"/>
      <c r="AG256" s="156"/>
      <c r="AH256" s="156"/>
      <c r="AI256" s="156"/>
      <c r="AJ256" s="156"/>
      <c r="AK256" s="156"/>
      <c r="AL256" s="156"/>
      <c r="AM256" s="156"/>
      <c r="AN256" s="156"/>
      <c r="AO256" s="156"/>
      <c r="AP256" s="156"/>
      <c r="AQ256" s="137" t="s">
        <v>20</v>
      </c>
      <c r="AR256" s="160" t="s">
        <v>22</v>
      </c>
      <c r="AS256" s="161" t="s">
        <v>21</v>
      </c>
    </row>
    <row r="257" spans="1:45" s="2" customFormat="1" ht="21.75" customHeight="1" x14ac:dyDescent="0.2">
      <c r="A257" s="107" t="s">
        <v>0</v>
      </c>
      <c r="B257" s="107"/>
      <c r="C257" s="107"/>
      <c r="D257" s="23" t="s">
        <v>18</v>
      </c>
      <c r="E257" s="107" t="s">
        <v>1</v>
      </c>
      <c r="F257" s="107"/>
      <c r="G257" s="107"/>
      <c r="H257" s="107"/>
      <c r="I257" s="107" t="s">
        <v>2</v>
      </c>
      <c r="J257" s="107"/>
      <c r="K257" s="107"/>
      <c r="L257" s="107"/>
      <c r="M257" s="107" t="s">
        <v>3</v>
      </c>
      <c r="N257" s="107"/>
      <c r="O257" s="107"/>
      <c r="P257" s="107"/>
      <c r="Q257" s="107" t="s">
        <v>4</v>
      </c>
      <c r="R257" s="107"/>
      <c r="S257" s="107"/>
      <c r="T257" s="107"/>
      <c r="U257" s="107" t="s">
        <v>5</v>
      </c>
      <c r="V257" s="107"/>
      <c r="W257" s="107"/>
      <c r="X257" s="107" t="s">
        <v>6</v>
      </c>
      <c r="Y257" s="107"/>
      <c r="Z257" s="107"/>
      <c r="AA257" s="107"/>
      <c r="AB257" s="107" t="s">
        <v>7</v>
      </c>
      <c r="AC257" s="107"/>
      <c r="AD257" s="107"/>
      <c r="AE257" s="107" t="s">
        <v>8</v>
      </c>
      <c r="AF257" s="107"/>
      <c r="AG257" s="107"/>
      <c r="AH257" s="107"/>
      <c r="AI257" s="107"/>
      <c r="AJ257" s="107" t="s">
        <v>9</v>
      </c>
      <c r="AK257" s="107"/>
      <c r="AL257" s="107"/>
      <c r="AM257" s="107" t="s">
        <v>10</v>
      </c>
      <c r="AN257" s="107"/>
      <c r="AO257" s="107"/>
      <c r="AP257" s="107"/>
      <c r="AQ257" s="137"/>
      <c r="AR257" s="160"/>
      <c r="AS257" s="161"/>
    </row>
    <row r="258" spans="1:45" s="6" customFormat="1" ht="11.25" customHeight="1" x14ac:dyDescent="0.2">
      <c r="A258" s="107"/>
      <c r="B258" s="107"/>
      <c r="C258" s="107"/>
      <c r="D258" s="23" t="s">
        <v>19</v>
      </c>
      <c r="E258" s="5">
        <v>1</v>
      </c>
      <c r="F258" s="5">
        <v>2</v>
      </c>
      <c r="G258" s="5">
        <v>3</v>
      </c>
      <c r="H258" s="5">
        <v>4</v>
      </c>
      <c r="I258" s="5">
        <v>5</v>
      </c>
      <c r="J258" s="5">
        <v>6</v>
      </c>
      <c r="K258" s="5">
        <v>7</v>
      </c>
      <c r="L258" s="5">
        <v>8</v>
      </c>
      <c r="M258" s="5">
        <v>9</v>
      </c>
      <c r="N258" s="5">
        <v>10</v>
      </c>
      <c r="O258" s="5">
        <v>11</v>
      </c>
      <c r="P258" s="5">
        <v>12</v>
      </c>
      <c r="Q258" s="5">
        <v>13</v>
      </c>
      <c r="R258" s="5">
        <v>14</v>
      </c>
      <c r="S258" s="5">
        <v>15</v>
      </c>
      <c r="T258" s="5">
        <v>16</v>
      </c>
      <c r="U258" s="5">
        <v>17</v>
      </c>
      <c r="V258" s="5">
        <v>18</v>
      </c>
      <c r="W258" s="5">
        <v>19</v>
      </c>
      <c r="X258" s="5">
        <v>20</v>
      </c>
      <c r="Y258" s="5">
        <v>21</v>
      </c>
      <c r="Z258" s="5">
        <v>22</v>
      </c>
      <c r="AA258" s="5">
        <v>23</v>
      </c>
      <c r="AB258" s="5">
        <v>24</v>
      </c>
      <c r="AC258" s="5">
        <v>25</v>
      </c>
      <c r="AD258" s="5">
        <v>26</v>
      </c>
      <c r="AE258" s="5">
        <v>27</v>
      </c>
      <c r="AF258" s="5">
        <v>28</v>
      </c>
      <c r="AG258" s="5">
        <v>29</v>
      </c>
      <c r="AH258" s="5">
        <v>30</v>
      </c>
      <c r="AI258" s="5">
        <v>31</v>
      </c>
      <c r="AJ258" s="5">
        <v>32</v>
      </c>
      <c r="AK258" s="5">
        <v>33</v>
      </c>
      <c r="AL258" s="5">
        <v>34</v>
      </c>
      <c r="AM258" s="5">
        <v>35</v>
      </c>
      <c r="AN258" s="5">
        <v>36</v>
      </c>
      <c r="AO258" s="5">
        <v>37</v>
      </c>
      <c r="AP258" s="5">
        <v>38</v>
      </c>
      <c r="AQ258" s="137"/>
      <c r="AR258" s="160"/>
      <c r="AS258" s="161"/>
    </row>
    <row r="259" spans="1:45" ht="12.75" customHeight="1" x14ac:dyDescent="0.2">
      <c r="A259" s="106" t="s">
        <v>215</v>
      </c>
      <c r="B259" s="108" t="s">
        <v>13</v>
      </c>
      <c r="C259" s="52">
        <v>8</v>
      </c>
      <c r="D259" s="53"/>
      <c r="E259" s="27"/>
      <c r="F259" s="98" t="s">
        <v>167</v>
      </c>
      <c r="G259" s="27"/>
      <c r="H259" s="27"/>
      <c r="I259" s="98" t="s">
        <v>156</v>
      </c>
      <c r="J259" s="27"/>
      <c r="K259" s="27"/>
      <c r="L259" s="27"/>
      <c r="M259" s="27"/>
      <c r="N259" s="27"/>
      <c r="O259" s="98" t="s">
        <v>162</v>
      </c>
      <c r="P259" s="27"/>
      <c r="Q259" s="27"/>
      <c r="R259" s="27"/>
      <c r="S259" s="27"/>
      <c r="T259" s="98" t="s">
        <v>168</v>
      </c>
      <c r="U259" s="27"/>
      <c r="V259" s="98" t="s">
        <v>340</v>
      </c>
      <c r="W259" s="27"/>
      <c r="X259" s="98" t="s">
        <v>337</v>
      </c>
      <c r="Y259" s="27"/>
      <c r="Z259" s="27"/>
      <c r="AA259" s="27"/>
      <c r="AB259" s="27"/>
      <c r="AC259" s="98" t="s">
        <v>341</v>
      </c>
      <c r="AD259" s="27"/>
      <c r="AE259" s="27"/>
      <c r="AF259" s="27"/>
      <c r="AG259" s="98" t="s">
        <v>342</v>
      </c>
      <c r="AH259" s="104" t="s">
        <v>295</v>
      </c>
      <c r="AI259" s="27"/>
      <c r="AJ259" s="27"/>
      <c r="AK259" s="98" t="s">
        <v>343</v>
      </c>
      <c r="AL259" s="27"/>
      <c r="AM259" s="7"/>
      <c r="AN259" s="7"/>
      <c r="AO259" s="7"/>
      <c r="AP259" s="7"/>
      <c r="AQ259" s="7">
        <v>4</v>
      </c>
      <c r="AR259" s="3">
        <f>34*3</f>
        <v>102</v>
      </c>
      <c r="AS259" s="8">
        <f t="shared" ref="AS259:AS306" si="57">AQ259/AR259</f>
        <v>3.9215686274509803E-2</v>
      </c>
    </row>
    <row r="260" spans="1:45" ht="51" x14ac:dyDescent="0.2">
      <c r="A260" s="106"/>
      <c r="B260" s="109"/>
      <c r="C260" s="52" t="s">
        <v>114</v>
      </c>
      <c r="D260" s="53"/>
      <c r="E260" s="27"/>
      <c r="F260" s="98" t="s">
        <v>155</v>
      </c>
      <c r="G260" s="27"/>
      <c r="H260" s="27"/>
      <c r="I260" s="98" t="s">
        <v>156</v>
      </c>
      <c r="J260" s="27"/>
      <c r="K260" s="27"/>
      <c r="L260" s="27"/>
      <c r="M260" s="27"/>
      <c r="N260" s="27"/>
      <c r="O260" s="98" t="s">
        <v>162</v>
      </c>
      <c r="P260" s="27"/>
      <c r="Q260" s="27"/>
      <c r="R260" s="27"/>
      <c r="S260" s="27"/>
      <c r="T260" s="98" t="s">
        <v>168</v>
      </c>
      <c r="U260" s="27"/>
      <c r="V260" s="98" t="s">
        <v>257</v>
      </c>
      <c r="W260" s="27"/>
      <c r="X260" s="27"/>
      <c r="Y260" s="27"/>
      <c r="Z260" s="98" t="s">
        <v>252</v>
      </c>
      <c r="AA260" s="27"/>
      <c r="AB260" s="27"/>
      <c r="AC260" s="27"/>
      <c r="AD260" s="98" t="s">
        <v>258</v>
      </c>
      <c r="AE260" s="27"/>
      <c r="AF260" s="27"/>
      <c r="AG260" s="27"/>
      <c r="AH260" s="104" t="s">
        <v>295</v>
      </c>
      <c r="AI260" s="27"/>
      <c r="AJ260" s="27"/>
      <c r="AK260" s="98" t="s">
        <v>259</v>
      </c>
      <c r="AL260" s="98" t="s">
        <v>256</v>
      </c>
      <c r="AM260" s="7"/>
      <c r="AN260" s="7"/>
      <c r="AO260" s="7"/>
      <c r="AP260" s="7"/>
      <c r="AQ260" s="7">
        <v>4</v>
      </c>
      <c r="AR260" s="3">
        <f t="shared" ref="AR260:AR261" si="58">34*3</f>
        <v>102</v>
      </c>
      <c r="AS260" s="8">
        <f t="shared" si="57"/>
        <v>3.9215686274509803E-2</v>
      </c>
    </row>
    <row r="261" spans="1:45" ht="12.75" customHeight="1" x14ac:dyDescent="0.2">
      <c r="A261" s="106"/>
      <c r="B261" s="110"/>
      <c r="C261" s="52"/>
      <c r="D261" s="53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7"/>
      <c r="AN261" s="7"/>
      <c r="AO261" s="7"/>
      <c r="AP261" s="7"/>
      <c r="AQ261" s="7">
        <v>0</v>
      </c>
      <c r="AR261" s="3">
        <f t="shared" si="58"/>
        <v>102</v>
      </c>
      <c r="AS261" s="8">
        <f t="shared" si="57"/>
        <v>0</v>
      </c>
    </row>
    <row r="262" spans="1:45" ht="12.75" customHeight="1" x14ac:dyDescent="0.2">
      <c r="A262" s="106"/>
      <c r="B262" s="108" t="s">
        <v>27</v>
      </c>
      <c r="C262" s="92">
        <v>8</v>
      </c>
      <c r="D262" s="53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98" t="s">
        <v>173</v>
      </c>
      <c r="R262" s="27"/>
      <c r="S262" s="27"/>
      <c r="T262" s="27"/>
      <c r="U262" s="27"/>
      <c r="V262" s="27"/>
      <c r="W262" s="98" t="s">
        <v>344</v>
      </c>
      <c r="X262" s="27"/>
      <c r="Y262" s="27"/>
      <c r="Z262" s="27"/>
      <c r="AA262" s="27"/>
      <c r="AB262" s="27"/>
      <c r="AC262" s="27"/>
      <c r="AD262" s="27"/>
      <c r="AE262" s="27"/>
      <c r="AF262" s="98" t="s">
        <v>270</v>
      </c>
      <c r="AG262" s="27"/>
      <c r="AH262" s="27"/>
      <c r="AI262" s="27"/>
      <c r="AJ262" s="27"/>
      <c r="AK262" s="104" t="s">
        <v>297</v>
      </c>
      <c r="AL262" s="27"/>
      <c r="AM262" s="7"/>
      <c r="AN262" s="7"/>
      <c r="AO262" s="7"/>
      <c r="AP262" s="7"/>
      <c r="AQ262" s="7">
        <v>1</v>
      </c>
      <c r="AR262" s="3">
        <f>34*2</f>
        <v>68</v>
      </c>
      <c r="AS262" s="8">
        <f t="shared" si="57"/>
        <v>1.4705882352941176E-2</v>
      </c>
    </row>
    <row r="263" spans="1:45" ht="12.75" customHeight="1" x14ac:dyDescent="0.2">
      <c r="A263" s="106"/>
      <c r="B263" s="109"/>
      <c r="C263" s="92" t="s">
        <v>114</v>
      </c>
      <c r="D263" s="51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98" t="s">
        <v>140</v>
      </c>
      <c r="R263" s="27"/>
      <c r="S263" s="27"/>
      <c r="T263" s="27"/>
      <c r="U263" s="27"/>
      <c r="V263" s="27"/>
      <c r="W263" s="98" t="s">
        <v>344</v>
      </c>
      <c r="X263" s="27"/>
      <c r="Y263" s="27"/>
      <c r="Z263" s="27"/>
      <c r="AA263" s="27"/>
      <c r="AB263" s="27"/>
      <c r="AC263" s="27"/>
      <c r="AD263" s="27"/>
      <c r="AE263" s="27"/>
      <c r="AF263" s="98" t="s">
        <v>270</v>
      </c>
      <c r="AG263" s="27"/>
      <c r="AH263" s="27"/>
      <c r="AI263" s="27"/>
      <c r="AJ263" s="27"/>
      <c r="AK263" s="104" t="s">
        <v>297</v>
      </c>
      <c r="AL263" s="27"/>
      <c r="AM263" s="7"/>
      <c r="AN263" s="7"/>
      <c r="AO263" s="7"/>
      <c r="AP263" s="7"/>
      <c r="AQ263" s="7">
        <v>1</v>
      </c>
      <c r="AR263" s="3">
        <f t="shared" ref="AR263:AR264" si="59">34*2</f>
        <v>68</v>
      </c>
      <c r="AS263" s="8">
        <f t="shared" si="57"/>
        <v>1.4705882352941176E-2</v>
      </c>
    </row>
    <row r="264" spans="1:45" x14ac:dyDescent="0.2">
      <c r="A264" s="106"/>
      <c r="B264" s="110"/>
      <c r="C264" s="92"/>
      <c r="D264" s="53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7"/>
      <c r="AN264" s="7"/>
      <c r="AO264" s="7"/>
      <c r="AP264" s="7"/>
      <c r="AQ264" s="7">
        <f t="shared" ref="AQ264:AQ306" si="60">SUM(E264:AP264)</f>
        <v>0</v>
      </c>
      <c r="AR264" s="3">
        <f t="shared" si="59"/>
        <v>68</v>
      </c>
      <c r="AS264" s="8">
        <f t="shared" si="57"/>
        <v>0</v>
      </c>
    </row>
    <row r="265" spans="1:45" ht="51" x14ac:dyDescent="0.2">
      <c r="A265" s="106"/>
      <c r="B265" s="108" t="s">
        <v>12</v>
      </c>
      <c r="C265" s="92">
        <v>8</v>
      </c>
      <c r="D265" s="51"/>
      <c r="E265" s="27"/>
      <c r="F265" s="27"/>
      <c r="G265" s="98" t="s">
        <v>149</v>
      </c>
      <c r="H265" s="27"/>
      <c r="I265" s="27"/>
      <c r="J265" s="27"/>
      <c r="K265" s="27"/>
      <c r="L265" s="98" t="s">
        <v>139</v>
      </c>
      <c r="M265" s="27"/>
      <c r="N265" s="27"/>
      <c r="O265" s="27"/>
      <c r="P265" s="98" t="s">
        <v>183</v>
      </c>
      <c r="Q265" s="27"/>
      <c r="R265" s="27"/>
      <c r="S265" s="27"/>
      <c r="T265" s="27"/>
      <c r="U265" s="27"/>
      <c r="V265" s="98" t="s">
        <v>306</v>
      </c>
      <c r="W265" s="27"/>
      <c r="X265" s="27"/>
      <c r="Y265" s="27"/>
      <c r="Z265" s="27"/>
      <c r="AA265" s="27"/>
      <c r="AB265" s="98" t="s">
        <v>318</v>
      </c>
      <c r="AC265" s="27"/>
      <c r="AD265" s="27"/>
      <c r="AE265" s="98" t="s">
        <v>320</v>
      </c>
      <c r="AF265" s="102"/>
      <c r="AG265" s="27"/>
      <c r="AH265" s="27"/>
      <c r="AI265" s="27"/>
      <c r="AJ265" s="27"/>
      <c r="AK265" s="104" t="s">
        <v>297</v>
      </c>
      <c r="AL265" s="98" t="s">
        <v>271</v>
      </c>
      <c r="AM265" s="7"/>
      <c r="AN265" s="7"/>
      <c r="AO265" s="7"/>
      <c r="AP265" s="7"/>
      <c r="AQ265" s="7">
        <v>3</v>
      </c>
      <c r="AR265" s="3">
        <f t="shared" ref="AR265:AR270" si="61">34*3</f>
        <v>102</v>
      </c>
      <c r="AS265" s="8">
        <f t="shared" si="57"/>
        <v>2.9411764705882353E-2</v>
      </c>
    </row>
    <row r="266" spans="1:45" ht="51" x14ac:dyDescent="0.2">
      <c r="A266" s="106"/>
      <c r="B266" s="109"/>
      <c r="C266" s="92" t="s">
        <v>114</v>
      </c>
      <c r="D266" s="53"/>
      <c r="E266" s="27"/>
      <c r="F266" s="27"/>
      <c r="G266" s="27"/>
      <c r="H266" s="27"/>
      <c r="I266" s="44"/>
      <c r="J266" s="98" t="s">
        <v>182</v>
      </c>
      <c r="K266" s="27"/>
      <c r="L266" s="27"/>
      <c r="M266" s="27"/>
      <c r="N266" s="27"/>
      <c r="O266" s="27"/>
      <c r="P266" s="27"/>
      <c r="Q266" s="27"/>
      <c r="R266" s="27"/>
      <c r="S266" s="98" t="s">
        <v>181</v>
      </c>
      <c r="T266" s="27"/>
      <c r="U266" s="27"/>
      <c r="W266" s="27"/>
      <c r="X266" s="27"/>
      <c r="Y266" s="27"/>
      <c r="Z266" s="27"/>
      <c r="AA266" s="27"/>
      <c r="AC266" s="27"/>
      <c r="AD266" s="98" t="s">
        <v>319</v>
      </c>
      <c r="AE266" s="27"/>
      <c r="AF266" s="27"/>
      <c r="AG266" s="27"/>
      <c r="AH266" s="27"/>
      <c r="AI266" s="27"/>
      <c r="AJ266" s="27"/>
      <c r="AK266" s="104" t="s">
        <v>297</v>
      </c>
      <c r="AL266" s="98" t="s">
        <v>304</v>
      </c>
      <c r="AM266" s="7"/>
      <c r="AN266" s="7"/>
      <c r="AO266" s="7"/>
      <c r="AP266" s="7"/>
      <c r="AQ266" s="7">
        <v>2</v>
      </c>
      <c r="AR266" s="3">
        <f t="shared" si="61"/>
        <v>102</v>
      </c>
      <c r="AS266" s="8">
        <f t="shared" si="57"/>
        <v>1.9607843137254902E-2</v>
      </c>
    </row>
    <row r="267" spans="1:45" ht="12.75" customHeight="1" x14ac:dyDescent="0.2">
      <c r="A267" s="106"/>
      <c r="B267" s="110"/>
      <c r="C267" s="92"/>
      <c r="D267" s="53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7"/>
      <c r="AN267" s="7"/>
      <c r="AO267" s="7"/>
      <c r="AP267" s="7"/>
      <c r="AQ267" s="7">
        <f t="shared" si="60"/>
        <v>0</v>
      </c>
      <c r="AR267" s="3">
        <f t="shared" si="61"/>
        <v>102</v>
      </c>
      <c r="AS267" s="8">
        <f t="shared" si="57"/>
        <v>0</v>
      </c>
    </row>
    <row r="268" spans="1:45" ht="12.75" customHeight="1" x14ac:dyDescent="0.2">
      <c r="A268" s="106"/>
      <c r="B268" s="108" t="s">
        <v>84</v>
      </c>
      <c r="C268" s="92">
        <v>8</v>
      </c>
      <c r="D268" s="81"/>
      <c r="E268" s="27"/>
      <c r="F268" s="27"/>
      <c r="G268" s="27"/>
      <c r="H268" s="42"/>
      <c r="I268" s="42"/>
      <c r="J268" s="27"/>
      <c r="K268" s="27"/>
      <c r="L268" s="27"/>
      <c r="M268" s="27"/>
      <c r="N268" s="98" t="s">
        <v>195</v>
      </c>
      <c r="O268" s="27"/>
      <c r="P268" s="27"/>
      <c r="Q268" s="27"/>
      <c r="R268" s="27"/>
      <c r="S268" s="98" t="s">
        <v>196</v>
      </c>
      <c r="T268" s="27"/>
      <c r="U268" s="27"/>
      <c r="V268" s="27"/>
      <c r="W268" s="98" t="s">
        <v>344</v>
      </c>
      <c r="X268" s="27"/>
      <c r="Y268" s="27"/>
      <c r="Z268" s="27"/>
      <c r="AA268" s="27"/>
      <c r="AB268" s="27"/>
      <c r="AC268" s="27"/>
      <c r="AD268" s="27"/>
      <c r="AE268" s="27"/>
      <c r="AF268" s="98" t="s">
        <v>312</v>
      </c>
      <c r="AG268" s="27"/>
      <c r="AH268" s="27"/>
      <c r="AI268" s="104" t="s">
        <v>296</v>
      </c>
      <c r="AJ268" s="98" t="s">
        <v>362</v>
      </c>
      <c r="AK268" s="27"/>
      <c r="AL268" s="27"/>
      <c r="AM268" s="7"/>
      <c r="AN268" s="7"/>
      <c r="AO268" s="7"/>
      <c r="AP268" s="7"/>
      <c r="AQ268" s="7">
        <v>2</v>
      </c>
      <c r="AR268" s="3">
        <f t="shared" si="61"/>
        <v>102</v>
      </c>
      <c r="AS268" s="8">
        <f t="shared" si="57"/>
        <v>1.9607843137254902E-2</v>
      </c>
    </row>
    <row r="269" spans="1:45" ht="12.75" customHeight="1" x14ac:dyDescent="0.2">
      <c r="A269" s="106"/>
      <c r="B269" s="109"/>
      <c r="C269" s="92" t="s">
        <v>114</v>
      </c>
      <c r="D269" s="53"/>
      <c r="E269" s="27"/>
      <c r="F269" s="27"/>
      <c r="G269" s="27"/>
      <c r="H269" s="27"/>
      <c r="I269" s="27"/>
      <c r="J269" s="27"/>
      <c r="K269" s="27"/>
      <c r="L269" s="98" t="s">
        <v>194</v>
      </c>
      <c r="M269" s="27"/>
      <c r="N269" s="27"/>
      <c r="O269" s="27"/>
      <c r="P269" s="27"/>
      <c r="Q269" s="27"/>
      <c r="R269" s="27"/>
      <c r="S269" s="27"/>
      <c r="T269" s="98" t="s">
        <v>177</v>
      </c>
      <c r="U269" s="27"/>
      <c r="V269" s="27"/>
      <c r="W269" s="27"/>
      <c r="X269" s="98" t="s">
        <v>274</v>
      </c>
      <c r="Y269" s="27"/>
      <c r="Z269" s="27"/>
      <c r="AA269" s="27"/>
      <c r="AB269" s="27"/>
      <c r="AC269" s="27"/>
      <c r="AD269" s="27"/>
      <c r="AE269" s="27"/>
      <c r="AF269" s="27"/>
      <c r="AG269" s="98" t="s">
        <v>254</v>
      </c>
      <c r="AH269" s="27"/>
      <c r="AI269" s="185" t="s">
        <v>296</v>
      </c>
      <c r="AJ269" s="43"/>
      <c r="AK269" s="98" t="s">
        <v>309</v>
      </c>
      <c r="AL269" s="27"/>
      <c r="AM269" s="7"/>
      <c r="AN269" s="7"/>
      <c r="AO269" s="7"/>
      <c r="AP269" s="7"/>
      <c r="AQ269" s="7">
        <v>2</v>
      </c>
      <c r="AR269" s="3">
        <f t="shared" si="61"/>
        <v>102</v>
      </c>
      <c r="AS269" s="8">
        <f t="shared" si="57"/>
        <v>1.9607843137254902E-2</v>
      </c>
    </row>
    <row r="270" spans="1:45" x14ac:dyDescent="0.2">
      <c r="A270" s="106"/>
      <c r="B270" s="110"/>
      <c r="C270" s="92"/>
      <c r="D270" s="53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43"/>
      <c r="AJ270" s="43"/>
      <c r="AK270" s="27"/>
      <c r="AL270" s="27"/>
      <c r="AM270" s="7"/>
      <c r="AN270" s="7"/>
      <c r="AO270" s="7"/>
      <c r="AP270" s="7"/>
      <c r="AQ270" s="7">
        <f t="shared" si="60"/>
        <v>0</v>
      </c>
      <c r="AR270" s="3">
        <f t="shared" si="61"/>
        <v>102</v>
      </c>
      <c r="AS270" s="8">
        <f t="shared" si="57"/>
        <v>0</v>
      </c>
    </row>
    <row r="271" spans="1:45" ht="12.75" customHeight="1" x14ac:dyDescent="0.2">
      <c r="A271" s="106"/>
      <c r="B271" s="108" t="s">
        <v>85</v>
      </c>
      <c r="C271" s="92">
        <v>8</v>
      </c>
      <c r="D271" s="53"/>
      <c r="E271" s="27"/>
      <c r="F271" s="27"/>
      <c r="G271" s="27"/>
      <c r="H271" s="27"/>
      <c r="I271" s="27"/>
      <c r="J271" s="98" t="s">
        <v>151</v>
      </c>
      <c r="K271" s="27"/>
      <c r="L271" s="27"/>
      <c r="M271" s="27"/>
      <c r="N271" s="27"/>
      <c r="O271" s="27"/>
      <c r="P271" s="27"/>
      <c r="Q271" s="27"/>
      <c r="R271" s="98" t="s">
        <v>197</v>
      </c>
      <c r="T271" s="27"/>
      <c r="U271" s="27"/>
      <c r="V271" s="27"/>
      <c r="W271" s="27"/>
      <c r="X271" s="27"/>
      <c r="Y271" s="98" t="s">
        <v>355</v>
      </c>
      <c r="Z271" s="27"/>
      <c r="AA271" s="27"/>
      <c r="AB271" s="27"/>
      <c r="AC271" s="27"/>
      <c r="AD271" s="98" t="s">
        <v>367</v>
      </c>
      <c r="AE271" s="27"/>
      <c r="AF271" s="27"/>
      <c r="AG271" s="27"/>
      <c r="AH271" s="27"/>
      <c r="AI271" s="43"/>
      <c r="AJ271" s="184" t="s">
        <v>362</v>
      </c>
      <c r="AK271" s="27"/>
      <c r="AL271" s="98" t="s">
        <v>279</v>
      </c>
      <c r="AM271" s="7"/>
      <c r="AN271" s="7"/>
      <c r="AO271" s="7"/>
      <c r="AP271" s="7"/>
      <c r="AQ271" s="7">
        <v>2</v>
      </c>
      <c r="AR271" s="3">
        <f t="shared" ref="AR271:AR273" si="62">34*2</f>
        <v>68</v>
      </c>
      <c r="AS271" s="8">
        <f t="shared" si="57"/>
        <v>2.9411764705882353E-2</v>
      </c>
    </row>
    <row r="272" spans="1:45" ht="12.75" customHeight="1" x14ac:dyDescent="0.2">
      <c r="A272" s="106"/>
      <c r="B272" s="109"/>
      <c r="C272" s="92" t="s">
        <v>114</v>
      </c>
      <c r="D272" s="53"/>
      <c r="E272" s="27"/>
      <c r="F272" s="27"/>
      <c r="G272" s="27"/>
      <c r="H272" s="27"/>
      <c r="I272" s="27"/>
      <c r="J272" s="27"/>
      <c r="K272" s="27"/>
      <c r="L272" s="98" t="s">
        <v>116</v>
      </c>
      <c r="M272" s="27"/>
      <c r="N272" s="27"/>
      <c r="O272" s="27"/>
      <c r="P272" s="27"/>
      <c r="Q272" s="27"/>
      <c r="R272" s="98" t="s">
        <v>175</v>
      </c>
      <c r="T272" s="27"/>
      <c r="U272" s="27"/>
      <c r="V272" s="27"/>
      <c r="W272" s="27"/>
      <c r="X272" s="27"/>
      <c r="Y272" s="98" t="s">
        <v>329</v>
      </c>
      <c r="Z272" s="27"/>
      <c r="AA272" s="27"/>
      <c r="AB272" s="27"/>
      <c r="AC272" s="27"/>
      <c r="AD272" s="98" t="s">
        <v>322</v>
      </c>
      <c r="AE272" s="27"/>
      <c r="AF272" s="27"/>
      <c r="AG272" s="27"/>
      <c r="AH272" s="27"/>
      <c r="AI272" s="43"/>
      <c r="AJ272" s="184" t="s">
        <v>363</v>
      </c>
      <c r="AK272" s="27"/>
      <c r="AL272" s="98" t="s">
        <v>313</v>
      </c>
      <c r="AM272" s="7"/>
      <c r="AN272" s="7"/>
      <c r="AO272" s="7"/>
      <c r="AP272" s="7"/>
      <c r="AQ272" s="7">
        <v>2</v>
      </c>
      <c r="AR272" s="3">
        <f t="shared" si="62"/>
        <v>68</v>
      </c>
      <c r="AS272" s="8">
        <f t="shared" si="57"/>
        <v>2.9411764705882353E-2</v>
      </c>
    </row>
    <row r="273" spans="1:45" ht="12.75" customHeight="1" x14ac:dyDescent="0.2">
      <c r="A273" s="106"/>
      <c r="B273" s="110"/>
      <c r="C273" s="92"/>
      <c r="D273" s="51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43"/>
      <c r="AJ273" s="43"/>
      <c r="AK273" s="27"/>
      <c r="AL273" s="27"/>
      <c r="AM273" s="7"/>
      <c r="AN273" s="7"/>
      <c r="AO273" s="7"/>
      <c r="AP273" s="7"/>
      <c r="AQ273" s="7">
        <f t="shared" si="60"/>
        <v>0</v>
      </c>
      <c r="AR273" s="3">
        <f t="shared" si="62"/>
        <v>68</v>
      </c>
      <c r="AS273" s="8">
        <f t="shared" si="57"/>
        <v>0</v>
      </c>
    </row>
    <row r="274" spans="1:45" ht="38.25" x14ac:dyDescent="0.2">
      <c r="A274" s="106"/>
      <c r="B274" s="108" t="s">
        <v>86</v>
      </c>
      <c r="C274" s="92">
        <v>8</v>
      </c>
      <c r="D274" s="53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98" t="s">
        <v>170</v>
      </c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43"/>
      <c r="AJ274" s="43"/>
      <c r="AK274" s="27"/>
      <c r="AL274" s="98" t="s">
        <v>271</v>
      </c>
      <c r="AM274" s="7"/>
      <c r="AN274" s="7"/>
      <c r="AO274" s="7"/>
      <c r="AP274" s="7"/>
      <c r="AQ274" s="7">
        <v>1</v>
      </c>
      <c r="AR274" s="3">
        <f>34*1</f>
        <v>34</v>
      </c>
      <c r="AS274" s="8">
        <f t="shared" si="57"/>
        <v>2.9411764705882353E-2</v>
      </c>
    </row>
    <row r="275" spans="1:45" ht="38.25" x14ac:dyDescent="0.2">
      <c r="A275" s="106"/>
      <c r="B275" s="109"/>
      <c r="C275" s="92" t="s">
        <v>114</v>
      </c>
      <c r="D275" s="51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98" t="s">
        <v>140</v>
      </c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43"/>
      <c r="AJ275" s="43"/>
      <c r="AK275" s="27"/>
      <c r="AL275" s="98" t="s">
        <v>271</v>
      </c>
      <c r="AM275" s="7"/>
      <c r="AN275" s="7"/>
      <c r="AO275" s="7"/>
      <c r="AP275" s="7"/>
      <c r="AQ275" s="7">
        <v>1</v>
      </c>
      <c r="AR275" s="3">
        <f t="shared" ref="AR275:AR279" si="63">34*1</f>
        <v>34</v>
      </c>
      <c r="AS275" s="8">
        <f t="shared" si="57"/>
        <v>2.9411764705882353E-2</v>
      </c>
    </row>
    <row r="276" spans="1:45" x14ac:dyDescent="0.2">
      <c r="A276" s="106"/>
      <c r="B276" s="110"/>
      <c r="C276" s="92"/>
      <c r="D276" s="51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43"/>
      <c r="AJ276" s="43"/>
      <c r="AK276" s="27"/>
      <c r="AL276" s="27"/>
      <c r="AM276" s="7"/>
      <c r="AN276" s="7"/>
      <c r="AO276" s="7"/>
      <c r="AP276" s="7"/>
      <c r="AQ276" s="7">
        <f t="shared" si="60"/>
        <v>0</v>
      </c>
      <c r="AR276" s="3">
        <f t="shared" si="63"/>
        <v>34</v>
      </c>
      <c r="AS276" s="8">
        <f t="shared" si="57"/>
        <v>0</v>
      </c>
    </row>
    <row r="277" spans="1:45" ht="12.75" customHeight="1" x14ac:dyDescent="0.2">
      <c r="A277" s="106"/>
      <c r="B277" s="108" t="s">
        <v>35</v>
      </c>
      <c r="C277" s="92">
        <v>8</v>
      </c>
      <c r="D277" s="53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98" t="s">
        <v>207</v>
      </c>
      <c r="Q277" s="27"/>
      <c r="R277" s="27"/>
      <c r="S277" s="27"/>
      <c r="T277" s="42"/>
      <c r="U277" s="27"/>
      <c r="V277" s="27"/>
      <c r="W277" s="27"/>
      <c r="X277" s="27"/>
      <c r="Y277" s="101" t="s">
        <v>310</v>
      </c>
      <c r="Z277" s="27"/>
      <c r="AA277" s="27"/>
      <c r="AB277" s="27"/>
      <c r="AC277" s="27"/>
      <c r="AD277" s="27"/>
      <c r="AE277" s="27"/>
      <c r="AF277" s="27"/>
      <c r="AG277" s="27"/>
      <c r="AH277" s="27"/>
      <c r="AI277" s="43"/>
      <c r="AJ277" s="43"/>
      <c r="AK277" s="27"/>
      <c r="AL277" s="104" t="s">
        <v>298</v>
      </c>
      <c r="AM277" s="7"/>
      <c r="AN277" s="7"/>
      <c r="AO277" s="7"/>
      <c r="AP277" s="7"/>
      <c r="AQ277" s="7">
        <v>1</v>
      </c>
      <c r="AR277" s="3">
        <f t="shared" si="63"/>
        <v>34</v>
      </c>
      <c r="AS277" s="8">
        <f t="shared" si="57"/>
        <v>2.9411764705882353E-2</v>
      </c>
    </row>
    <row r="278" spans="1:45" ht="12.75" customHeight="1" x14ac:dyDescent="0.2">
      <c r="A278" s="106"/>
      <c r="B278" s="109"/>
      <c r="C278" s="92" t="s">
        <v>114</v>
      </c>
      <c r="D278" s="53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98" t="s">
        <v>132</v>
      </c>
      <c r="Q278" s="27"/>
      <c r="R278" s="27"/>
      <c r="S278" s="44"/>
      <c r="T278" s="42"/>
      <c r="U278" s="27"/>
      <c r="V278" s="27"/>
      <c r="W278" s="27"/>
      <c r="X278" s="27"/>
      <c r="Y278" s="98" t="s">
        <v>310</v>
      </c>
      <c r="Z278" s="27"/>
      <c r="AA278" s="27"/>
      <c r="AB278" s="27"/>
      <c r="AC278" s="27"/>
      <c r="AD278" s="27"/>
      <c r="AE278" s="27"/>
      <c r="AF278" s="27"/>
      <c r="AG278" s="27"/>
      <c r="AH278" s="27"/>
      <c r="AI278" s="43"/>
      <c r="AJ278" s="43"/>
      <c r="AK278" s="27"/>
      <c r="AL278" s="104" t="s">
        <v>299</v>
      </c>
      <c r="AM278" s="7"/>
      <c r="AN278" s="7"/>
      <c r="AO278" s="7"/>
      <c r="AP278" s="7"/>
      <c r="AQ278" s="7">
        <v>1</v>
      </c>
      <c r="AR278" s="3">
        <f t="shared" si="63"/>
        <v>34</v>
      </c>
      <c r="AS278" s="8">
        <f t="shared" si="57"/>
        <v>2.9411764705882353E-2</v>
      </c>
    </row>
    <row r="279" spans="1:45" ht="12.75" customHeight="1" x14ac:dyDescent="0.2">
      <c r="A279" s="106"/>
      <c r="B279" s="109"/>
      <c r="C279" s="92"/>
      <c r="D279" s="51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42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98" t="s">
        <v>394</v>
      </c>
      <c r="AF279" s="27"/>
      <c r="AG279" s="27"/>
      <c r="AH279" s="27"/>
      <c r="AI279" s="43"/>
      <c r="AJ279" s="43"/>
      <c r="AK279" s="27"/>
      <c r="AL279" s="98" t="s">
        <v>324</v>
      </c>
      <c r="AM279" s="7"/>
      <c r="AN279" s="7"/>
      <c r="AO279" s="7"/>
      <c r="AP279" s="7"/>
      <c r="AQ279" s="7">
        <f t="shared" si="60"/>
        <v>0</v>
      </c>
      <c r="AR279" s="3">
        <f t="shared" si="63"/>
        <v>34</v>
      </c>
      <c r="AS279" s="8">
        <f t="shared" si="57"/>
        <v>0</v>
      </c>
    </row>
    <row r="280" spans="1:45" ht="12.75" customHeight="1" x14ac:dyDescent="0.2">
      <c r="A280" s="106"/>
      <c r="B280" s="108" t="s">
        <v>28</v>
      </c>
      <c r="C280" s="92">
        <v>8</v>
      </c>
      <c r="D280" s="51"/>
      <c r="E280" s="27"/>
      <c r="F280" s="27"/>
      <c r="G280" s="27"/>
      <c r="H280" s="27"/>
      <c r="I280" s="27"/>
      <c r="J280" s="27"/>
      <c r="K280" s="27"/>
      <c r="L280" s="27"/>
      <c r="M280" s="98" t="s">
        <v>129</v>
      </c>
      <c r="N280" s="27"/>
      <c r="O280" s="27"/>
      <c r="P280" s="98" t="s">
        <v>131</v>
      </c>
      <c r="Q280" s="27"/>
      <c r="R280" s="27"/>
      <c r="S280" s="42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43"/>
      <c r="AJ280" s="43"/>
      <c r="AK280" s="104" t="s">
        <v>297</v>
      </c>
      <c r="AL280" s="27"/>
      <c r="AM280" s="7"/>
      <c r="AN280" s="7"/>
      <c r="AO280" s="7"/>
      <c r="AP280" s="7"/>
      <c r="AQ280" s="7">
        <v>2</v>
      </c>
      <c r="AR280" s="3">
        <f t="shared" ref="AR280:AR282" si="64">34*3</f>
        <v>102</v>
      </c>
      <c r="AS280" s="8">
        <f t="shared" si="57"/>
        <v>1.9607843137254902E-2</v>
      </c>
    </row>
    <row r="281" spans="1:45" ht="12.75" customHeight="1" x14ac:dyDescent="0.2">
      <c r="A281" s="106"/>
      <c r="B281" s="109"/>
      <c r="C281" s="92" t="s">
        <v>114</v>
      </c>
      <c r="D281" s="51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98" t="s">
        <v>171</v>
      </c>
      <c r="R281" s="27"/>
      <c r="S281" s="42"/>
      <c r="T281" s="27"/>
      <c r="U281" s="27"/>
      <c r="V281" s="98" t="s">
        <v>272</v>
      </c>
      <c r="W281" s="27"/>
      <c r="X281" s="27"/>
      <c r="Y281" s="27"/>
      <c r="Z281" s="98" t="s">
        <v>246</v>
      </c>
      <c r="AA281" s="27"/>
      <c r="AB281" s="27"/>
      <c r="AC281" s="27"/>
      <c r="AD281" s="27"/>
      <c r="AE281" s="27"/>
      <c r="AF281" s="27"/>
      <c r="AG281" s="98" t="s">
        <v>330</v>
      </c>
      <c r="AH281" s="27"/>
      <c r="AI281" s="43"/>
      <c r="AJ281" s="43"/>
      <c r="AK281" s="104" t="s">
        <v>297</v>
      </c>
      <c r="AL281" s="27"/>
      <c r="AM281" s="7"/>
      <c r="AN281" s="7"/>
      <c r="AO281" s="7"/>
      <c r="AP281" s="7"/>
      <c r="AQ281" s="7">
        <v>1</v>
      </c>
      <c r="AR281" s="3">
        <f t="shared" si="64"/>
        <v>102</v>
      </c>
      <c r="AS281" s="8">
        <f t="shared" si="57"/>
        <v>9.8039215686274508E-3</v>
      </c>
    </row>
    <row r="282" spans="1:45" ht="12.75" customHeight="1" x14ac:dyDescent="0.2">
      <c r="A282" s="106"/>
      <c r="B282" s="110"/>
      <c r="C282" s="92"/>
      <c r="D282" s="51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42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43"/>
      <c r="AJ282" s="43"/>
      <c r="AK282" s="27"/>
      <c r="AL282" s="27"/>
      <c r="AM282" s="7"/>
      <c r="AN282" s="7"/>
      <c r="AO282" s="7"/>
      <c r="AP282" s="7"/>
      <c r="AQ282" s="7">
        <f t="shared" si="60"/>
        <v>0</v>
      </c>
      <c r="AR282" s="3">
        <f t="shared" si="64"/>
        <v>102</v>
      </c>
      <c r="AS282" s="8">
        <f t="shared" si="57"/>
        <v>0</v>
      </c>
    </row>
    <row r="283" spans="1:45" ht="12.75" customHeight="1" x14ac:dyDescent="0.2">
      <c r="A283" s="106"/>
      <c r="B283" s="108" t="s">
        <v>30</v>
      </c>
      <c r="C283" s="92">
        <v>8</v>
      </c>
      <c r="D283" s="51"/>
      <c r="E283" s="27"/>
      <c r="F283" s="27"/>
      <c r="G283" s="27"/>
      <c r="H283" s="27"/>
      <c r="I283" s="27"/>
      <c r="J283" s="27"/>
      <c r="K283" s="98" t="s">
        <v>176</v>
      </c>
      <c r="L283" s="27"/>
      <c r="N283" s="27"/>
      <c r="O283" s="27"/>
      <c r="P283" s="27"/>
      <c r="Q283" s="27"/>
      <c r="R283" s="27"/>
      <c r="S283" s="42"/>
      <c r="T283" s="27"/>
      <c r="U283" s="27"/>
      <c r="V283" s="27"/>
      <c r="W283" s="27"/>
      <c r="X283" s="98" t="s">
        <v>274</v>
      </c>
      <c r="Y283" s="27"/>
      <c r="Z283" s="27"/>
      <c r="AA283" s="27"/>
      <c r="AB283" s="27"/>
      <c r="AC283" s="27"/>
      <c r="AD283" s="27"/>
      <c r="AE283" s="27"/>
      <c r="AF283" s="27"/>
      <c r="AG283" s="98" t="s">
        <v>354</v>
      </c>
      <c r="AH283" s="27"/>
      <c r="AI283" s="43"/>
      <c r="AJ283" s="43"/>
      <c r="AK283" s="27"/>
      <c r="AL283" s="104" t="s">
        <v>298</v>
      </c>
      <c r="AM283" s="7"/>
      <c r="AN283" s="7"/>
      <c r="AO283" s="7"/>
      <c r="AP283" s="7"/>
      <c r="AQ283" s="7">
        <v>1</v>
      </c>
      <c r="AR283" s="3">
        <f t="shared" ref="AR283:AR294" si="65">34*2</f>
        <v>68</v>
      </c>
      <c r="AS283" s="8">
        <f t="shared" si="57"/>
        <v>1.4705882352941176E-2</v>
      </c>
    </row>
    <row r="284" spans="1:45" ht="12.75" customHeight="1" x14ac:dyDescent="0.2">
      <c r="A284" s="106"/>
      <c r="B284" s="109"/>
      <c r="C284" s="92" t="s">
        <v>114</v>
      </c>
      <c r="D284" s="51"/>
      <c r="E284" s="27"/>
      <c r="F284" s="27"/>
      <c r="G284" s="27"/>
      <c r="H284" s="27"/>
      <c r="I284" s="27"/>
      <c r="J284" s="27"/>
      <c r="K284" s="98" t="s">
        <v>124</v>
      </c>
      <c r="L284" s="27"/>
      <c r="M284" s="27"/>
      <c r="N284" s="27"/>
      <c r="O284" s="27"/>
      <c r="P284" s="27"/>
      <c r="Q284" s="27"/>
      <c r="R284" s="27"/>
      <c r="S284" s="42"/>
      <c r="T284" s="27"/>
      <c r="U284" s="27"/>
      <c r="V284" s="27"/>
      <c r="W284" s="98" t="s">
        <v>359</v>
      </c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184" t="s">
        <v>273</v>
      </c>
      <c r="AJ284" s="43"/>
      <c r="AK284" s="27"/>
      <c r="AL284" s="104" t="s">
        <v>299</v>
      </c>
      <c r="AM284" s="7"/>
      <c r="AN284" s="7"/>
      <c r="AO284" s="7"/>
      <c r="AP284" s="7"/>
      <c r="AQ284" s="7">
        <v>1</v>
      </c>
      <c r="AR284" s="3">
        <f t="shared" si="65"/>
        <v>68</v>
      </c>
      <c r="AS284" s="8">
        <f t="shared" si="57"/>
        <v>1.4705882352941176E-2</v>
      </c>
    </row>
    <row r="285" spans="1:45" ht="12.75" customHeight="1" x14ac:dyDescent="0.2">
      <c r="A285" s="106"/>
      <c r="B285" s="110"/>
      <c r="C285" s="92"/>
      <c r="D285" s="51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43"/>
      <c r="AJ285" s="43"/>
      <c r="AK285" s="27"/>
      <c r="AL285" s="27"/>
      <c r="AM285" s="7"/>
      <c r="AN285" s="7"/>
      <c r="AO285" s="7"/>
      <c r="AP285" s="7"/>
      <c r="AQ285" s="7">
        <f t="shared" si="60"/>
        <v>0</v>
      </c>
      <c r="AR285" s="3">
        <f t="shared" si="65"/>
        <v>68</v>
      </c>
      <c r="AS285" s="8">
        <f t="shared" si="57"/>
        <v>0</v>
      </c>
    </row>
    <row r="286" spans="1:45" ht="12.75" customHeight="1" x14ac:dyDescent="0.2">
      <c r="A286" s="106"/>
      <c r="B286" s="108" t="s">
        <v>34</v>
      </c>
      <c r="C286" s="92">
        <v>8</v>
      </c>
      <c r="D286" s="51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98" t="s">
        <v>197</v>
      </c>
      <c r="S286" s="42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98" t="s">
        <v>369</v>
      </c>
      <c r="AI286" s="43"/>
      <c r="AJ286" s="43"/>
      <c r="AK286" s="98" t="s">
        <v>331</v>
      </c>
      <c r="AL286" s="104" t="s">
        <v>298</v>
      </c>
      <c r="AM286" s="7"/>
      <c r="AN286" s="7"/>
      <c r="AO286" s="7"/>
      <c r="AP286" s="7"/>
      <c r="AQ286" s="7">
        <v>1</v>
      </c>
      <c r="AR286" s="3">
        <f t="shared" si="65"/>
        <v>68</v>
      </c>
      <c r="AS286" s="8">
        <f t="shared" si="57"/>
        <v>1.4705882352941176E-2</v>
      </c>
    </row>
    <row r="287" spans="1:45" ht="12.75" customHeight="1" x14ac:dyDescent="0.2">
      <c r="A287" s="106"/>
      <c r="B287" s="109"/>
      <c r="C287" s="92" t="s">
        <v>114</v>
      </c>
      <c r="D287" s="51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95" t="s">
        <v>144</v>
      </c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98" t="s">
        <v>330</v>
      </c>
      <c r="AH287" s="27"/>
      <c r="AI287" s="43"/>
      <c r="AJ287" s="43"/>
      <c r="AK287" s="98" t="s">
        <v>370</v>
      </c>
      <c r="AL287" s="104" t="s">
        <v>299</v>
      </c>
      <c r="AM287" s="7"/>
      <c r="AN287" s="7"/>
      <c r="AO287" s="7"/>
      <c r="AP287" s="7"/>
      <c r="AQ287" s="7">
        <v>1</v>
      </c>
      <c r="AR287" s="3">
        <f t="shared" si="65"/>
        <v>68</v>
      </c>
      <c r="AS287" s="8">
        <f t="shared" si="57"/>
        <v>1.4705882352941176E-2</v>
      </c>
    </row>
    <row r="288" spans="1:45" ht="12.75" customHeight="1" x14ac:dyDescent="0.2">
      <c r="A288" s="106"/>
      <c r="B288" s="110"/>
      <c r="C288" s="92"/>
      <c r="D288" s="51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42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43"/>
      <c r="AJ288" s="43"/>
      <c r="AK288" s="27"/>
      <c r="AL288" s="27"/>
      <c r="AM288" s="7"/>
      <c r="AN288" s="7"/>
      <c r="AO288" s="7"/>
      <c r="AP288" s="7"/>
      <c r="AQ288" s="7">
        <f t="shared" si="60"/>
        <v>0</v>
      </c>
      <c r="AR288" s="3">
        <f t="shared" si="65"/>
        <v>68</v>
      </c>
      <c r="AS288" s="8">
        <f t="shared" si="57"/>
        <v>0</v>
      </c>
    </row>
    <row r="289" spans="1:45" ht="12.75" customHeight="1" x14ac:dyDescent="0.2">
      <c r="A289" s="106"/>
      <c r="B289" s="107" t="s">
        <v>37</v>
      </c>
      <c r="C289" s="92">
        <v>8</v>
      </c>
      <c r="D289" s="51"/>
      <c r="E289" s="27"/>
      <c r="F289" s="27"/>
      <c r="G289" s="27"/>
      <c r="H289" s="27"/>
      <c r="I289" s="27"/>
      <c r="J289" s="27"/>
      <c r="K289" s="27"/>
      <c r="L289" s="27"/>
      <c r="M289" s="27"/>
      <c r="N289" s="98" t="s">
        <v>203</v>
      </c>
      <c r="O289" s="27"/>
      <c r="P289" s="27"/>
      <c r="Q289" s="27"/>
      <c r="R289" s="27"/>
      <c r="S289" s="42"/>
      <c r="T289" s="27"/>
      <c r="U289" s="27"/>
      <c r="V289" s="27"/>
      <c r="W289" s="27"/>
      <c r="X289" s="98" t="s">
        <v>274</v>
      </c>
      <c r="Y289" s="27"/>
      <c r="Z289" s="27"/>
      <c r="AA289" s="27"/>
      <c r="AB289" s="27"/>
      <c r="AC289" s="98" t="s">
        <v>275</v>
      </c>
      <c r="AD289" s="27"/>
      <c r="AE289" s="27"/>
      <c r="AF289" s="27"/>
      <c r="AG289" s="27"/>
      <c r="AH289" s="98" t="s">
        <v>273</v>
      </c>
      <c r="AI289" s="43"/>
      <c r="AJ289" s="43"/>
      <c r="AK289" s="27"/>
      <c r="AL289" s="104" t="s">
        <v>298</v>
      </c>
      <c r="AM289" s="7"/>
      <c r="AN289" s="7"/>
      <c r="AO289" s="7"/>
      <c r="AP289" s="7"/>
      <c r="AQ289" s="7">
        <v>1</v>
      </c>
      <c r="AR289" s="3">
        <f t="shared" si="65"/>
        <v>68</v>
      </c>
      <c r="AS289" s="8">
        <f t="shared" si="57"/>
        <v>1.4705882352941176E-2</v>
      </c>
    </row>
    <row r="290" spans="1:45" ht="12.75" customHeight="1" x14ac:dyDescent="0.2">
      <c r="A290" s="106"/>
      <c r="B290" s="107"/>
      <c r="C290" s="92" t="s">
        <v>114</v>
      </c>
      <c r="D290" s="51"/>
      <c r="E290" s="27"/>
      <c r="F290" s="27"/>
      <c r="G290" s="27"/>
      <c r="H290" s="27"/>
      <c r="I290" s="27"/>
      <c r="J290" s="27"/>
      <c r="K290" s="27"/>
      <c r="L290" s="27"/>
      <c r="M290" s="27"/>
      <c r="N290" s="98" t="s">
        <v>203</v>
      </c>
      <c r="O290" s="27"/>
      <c r="P290" s="27"/>
      <c r="Q290" s="27"/>
      <c r="R290" s="27"/>
      <c r="S290" s="42"/>
      <c r="T290" s="27"/>
      <c r="U290" s="27"/>
      <c r="V290" s="27"/>
      <c r="W290" s="27"/>
      <c r="X290" s="98" t="s">
        <v>274</v>
      </c>
      <c r="Y290" s="27"/>
      <c r="Z290" s="27"/>
      <c r="AA290" s="27"/>
      <c r="AB290" s="27"/>
      <c r="AC290" s="98" t="s">
        <v>275</v>
      </c>
      <c r="AD290" s="27"/>
      <c r="AE290" s="27"/>
      <c r="AF290" s="27"/>
      <c r="AG290" s="27"/>
      <c r="AH290" s="98" t="s">
        <v>273</v>
      </c>
      <c r="AI290" s="43"/>
      <c r="AJ290" s="43"/>
      <c r="AK290" s="27"/>
      <c r="AL290" s="104" t="s">
        <v>299</v>
      </c>
      <c r="AM290" s="7"/>
      <c r="AN290" s="7"/>
      <c r="AO290" s="7"/>
      <c r="AP290" s="7"/>
      <c r="AQ290" s="7">
        <v>1</v>
      </c>
      <c r="AR290" s="3">
        <f t="shared" si="65"/>
        <v>68</v>
      </c>
      <c r="AS290" s="8">
        <f t="shared" si="57"/>
        <v>1.4705882352941176E-2</v>
      </c>
    </row>
    <row r="291" spans="1:45" ht="12.75" customHeight="1" x14ac:dyDescent="0.2">
      <c r="A291" s="106"/>
      <c r="B291" s="107"/>
      <c r="C291" s="92"/>
      <c r="D291" s="51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42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43"/>
      <c r="AJ291" s="43"/>
      <c r="AK291" s="27"/>
      <c r="AL291" s="27"/>
      <c r="AM291" s="7"/>
      <c r="AN291" s="7"/>
      <c r="AO291" s="7"/>
      <c r="AP291" s="7"/>
      <c r="AQ291" s="7">
        <f t="shared" si="60"/>
        <v>0</v>
      </c>
      <c r="AR291" s="3">
        <f t="shared" si="65"/>
        <v>68</v>
      </c>
      <c r="AS291" s="8">
        <f t="shared" si="57"/>
        <v>0</v>
      </c>
    </row>
    <row r="292" spans="1:45" ht="12.75" customHeight="1" x14ac:dyDescent="0.2">
      <c r="A292" s="106"/>
      <c r="B292" s="107" t="s">
        <v>29</v>
      </c>
      <c r="C292" s="92">
        <v>8</v>
      </c>
      <c r="D292" s="51"/>
      <c r="E292" s="27"/>
      <c r="F292" s="27"/>
      <c r="G292" s="27"/>
      <c r="H292" s="98" t="s">
        <v>184</v>
      </c>
      <c r="I292" s="27"/>
      <c r="J292" s="27"/>
      <c r="L292" s="27"/>
      <c r="M292" s="27"/>
      <c r="N292" s="27"/>
      <c r="O292" s="98" t="s">
        <v>211</v>
      </c>
      <c r="P292" s="27"/>
      <c r="Q292" s="27"/>
      <c r="R292" s="27"/>
      <c r="S292" s="42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104" t="s">
        <v>392</v>
      </c>
      <c r="AI292" s="43"/>
      <c r="AJ292" s="184" t="s">
        <v>363</v>
      </c>
      <c r="AK292" s="27"/>
      <c r="AL292" s="97" t="s">
        <v>304</v>
      </c>
      <c r="AM292" s="7"/>
      <c r="AN292" s="7"/>
      <c r="AO292" s="7"/>
      <c r="AP292" s="7"/>
      <c r="AQ292" s="7">
        <v>2</v>
      </c>
      <c r="AR292" s="3">
        <f t="shared" si="65"/>
        <v>68</v>
      </c>
      <c r="AS292" s="8">
        <f t="shared" si="57"/>
        <v>2.9411764705882353E-2</v>
      </c>
    </row>
    <row r="293" spans="1:45" ht="12.75" customHeight="1" x14ac:dyDescent="0.2">
      <c r="A293" s="106"/>
      <c r="B293" s="107"/>
      <c r="C293" s="92" t="s">
        <v>114</v>
      </c>
      <c r="D293" s="51"/>
      <c r="E293" s="27"/>
      <c r="F293" s="27"/>
      <c r="G293" s="27"/>
      <c r="H293" s="98" t="s">
        <v>153</v>
      </c>
      <c r="I293" s="27"/>
      <c r="J293" s="27"/>
      <c r="L293" s="27"/>
      <c r="M293" s="27"/>
      <c r="N293" s="27"/>
      <c r="O293" s="98" t="s">
        <v>203</v>
      </c>
      <c r="P293" s="27"/>
      <c r="Q293" s="27"/>
      <c r="R293" s="27"/>
      <c r="S293" s="42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104" t="s">
        <v>392</v>
      </c>
      <c r="AI293" s="43"/>
      <c r="AJ293" s="184" t="s">
        <v>393</v>
      </c>
      <c r="AK293" s="27"/>
      <c r="AL293" s="97" t="s">
        <v>301</v>
      </c>
      <c r="AM293" s="7"/>
      <c r="AN293" s="7"/>
      <c r="AO293" s="7"/>
      <c r="AP293" s="7"/>
      <c r="AQ293" s="7">
        <v>2</v>
      </c>
      <c r="AR293" s="3">
        <f t="shared" si="65"/>
        <v>68</v>
      </c>
      <c r="AS293" s="8">
        <f t="shared" si="57"/>
        <v>2.9411764705882353E-2</v>
      </c>
    </row>
    <row r="294" spans="1:45" ht="12.75" customHeight="1" x14ac:dyDescent="0.2">
      <c r="A294" s="106"/>
      <c r="B294" s="107"/>
      <c r="C294" s="92"/>
      <c r="D294" s="51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42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43"/>
      <c r="AJ294" s="43"/>
      <c r="AK294" s="27"/>
      <c r="AL294" s="27"/>
      <c r="AM294" s="7"/>
      <c r="AN294" s="7"/>
      <c r="AO294" s="7"/>
      <c r="AP294" s="7"/>
      <c r="AQ294" s="7">
        <f t="shared" si="60"/>
        <v>0</v>
      </c>
      <c r="AR294" s="3">
        <f t="shared" si="65"/>
        <v>68</v>
      </c>
      <c r="AS294" s="8">
        <f t="shared" si="57"/>
        <v>0</v>
      </c>
    </row>
    <row r="295" spans="1:45" ht="12.75" customHeight="1" x14ac:dyDescent="0.2">
      <c r="A295" s="106"/>
      <c r="B295" s="107" t="s">
        <v>54</v>
      </c>
      <c r="C295" s="92">
        <v>8</v>
      </c>
      <c r="D295" s="51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42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43"/>
      <c r="AJ295" s="43"/>
      <c r="AK295" s="27"/>
      <c r="AL295" s="27"/>
      <c r="AM295" s="7"/>
      <c r="AN295" s="7"/>
      <c r="AO295" s="7"/>
      <c r="AP295" s="7"/>
      <c r="AQ295" s="7">
        <f t="shared" si="60"/>
        <v>0</v>
      </c>
      <c r="AR295" s="3">
        <f t="shared" ref="AR295:AR303" si="66">34*1</f>
        <v>34</v>
      </c>
      <c r="AS295" s="8">
        <f t="shared" si="57"/>
        <v>0</v>
      </c>
    </row>
    <row r="296" spans="1:45" ht="12.75" customHeight="1" x14ac:dyDescent="0.2">
      <c r="A296" s="106"/>
      <c r="B296" s="107"/>
      <c r="C296" s="92" t="s">
        <v>114</v>
      </c>
      <c r="D296" s="51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42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43"/>
      <c r="AJ296" s="43"/>
      <c r="AK296" s="27"/>
      <c r="AL296" s="27"/>
      <c r="AM296" s="7"/>
      <c r="AN296" s="7"/>
      <c r="AO296" s="7"/>
      <c r="AP296" s="7"/>
      <c r="AQ296" s="7">
        <f t="shared" si="60"/>
        <v>0</v>
      </c>
      <c r="AR296" s="3">
        <f t="shared" si="66"/>
        <v>34</v>
      </c>
      <c r="AS296" s="8">
        <f t="shared" si="57"/>
        <v>0</v>
      </c>
    </row>
    <row r="297" spans="1:45" ht="12.75" customHeight="1" x14ac:dyDescent="0.2">
      <c r="A297" s="106"/>
      <c r="B297" s="107"/>
      <c r="C297" s="92"/>
      <c r="D297" s="51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42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43"/>
      <c r="AJ297" s="43"/>
      <c r="AK297" s="27"/>
      <c r="AL297" s="27"/>
      <c r="AM297" s="7"/>
      <c r="AN297" s="7"/>
      <c r="AO297" s="7"/>
      <c r="AP297" s="7"/>
      <c r="AQ297" s="7">
        <f t="shared" si="60"/>
        <v>0</v>
      </c>
      <c r="AR297" s="3">
        <f t="shared" si="66"/>
        <v>34</v>
      </c>
      <c r="AS297" s="8">
        <f t="shared" si="57"/>
        <v>0</v>
      </c>
    </row>
    <row r="298" spans="1:45" ht="12.75" customHeight="1" x14ac:dyDescent="0.2">
      <c r="A298" s="106"/>
      <c r="B298" s="107" t="s">
        <v>74</v>
      </c>
      <c r="C298" s="92">
        <v>8</v>
      </c>
      <c r="D298" s="51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42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43"/>
      <c r="AJ298" s="43"/>
      <c r="AK298" s="27"/>
      <c r="AL298" s="27"/>
      <c r="AM298" s="7"/>
      <c r="AN298" s="7"/>
      <c r="AO298" s="7"/>
      <c r="AP298" s="7"/>
      <c r="AQ298" s="7">
        <f t="shared" si="60"/>
        <v>0</v>
      </c>
      <c r="AR298" s="3">
        <f t="shared" si="66"/>
        <v>34</v>
      </c>
      <c r="AS298" s="8">
        <f t="shared" si="57"/>
        <v>0</v>
      </c>
    </row>
    <row r="299" spans="1:45" ht="12.75" customHeight="1" x14ac:dyDescent="0.2">
      <c r="A299" s="106"/>
      <c r="B299" s="107"/>
      <c r="C299" s="92" t="s">
        <v>114</v>
      </c>
      <c r="D299" s="51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42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43"/>
      <c r="AJ299" s="43"/>
      <c r="AK299" s="27"/>
      <c r="AL299" s="27"/>
      <c r="AM299" s="7"/>
      <c r="AN299" s="7"/>
      <c r="AO299" s="7"/>
      <c r="AP299" s="7"/>
      <c r="AQ299" s="7">
        <f t="shared" si="60"/>
        <v>0</v>
      </c>
      <c r="AR299" s="3">
        <f t="shared" si="66"/>
        <v>34</v>
      </c>
      <c r="AS299" s="8">
        <f t="shared" si="57"/>
        <v>0</v>
      </c>
    </row>
    <row r="300" spans="1:45" ht="12.75" customHeight="1" x14ac:dyDescent="0.2">
      <c r="A300" s="106"/>
      <c r="B300" s="107"/>
      <c r="C300" s="92"/>
      <c r="D300" s="51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42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43"/>
      <c r="AJ300" s="43"/>
      <c r="AK300" s="27"/>
      <c r="AL300" s="27"/>
      <c r="AM300" s="7"/>
      <c r="AN300" s="7"/>
      <c r="AO300" s="7"/>
      <c r="AP300" s="7"/>
      <c r="AQ300" s="7">
        <f t="shared" si="60"/>
        <v>0</v>
      </c>
      <c r="AR300" s="3">
        <f t="shared" si="66"/>
        <v>34</v>
      </c>
      <c r="AS300" s="8">
        <f t="shared" si="57"/>
        <v>0</v>
      </c>
    </row>
    <row r="301" spans="1:45" ht="12.75" customHeight="1" x14ac:dyDescent="0.2">
      <c r="A301" s="106"/>
      <c r="B301" s="107" t="s">
        <v>87</v>
      </c>
      <c r="C301" s="92">
        <v>8</v>
      </c>
      <c r="D301" s="51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42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43"/>
      <c r="AJ301" s="43"/>
      <c r="AK301" s="27"/>
      <c r="AL301" s="27"/>
      <c r="AM301" s="7"/>
      <c r="AN301" s="7"/>
      <c r="AO301" s="7"/>
      <c r="AP301" s="7"/>
      <c r="AQ301" s="7">
        <f t="shared" si="60"/>
        <v>0</v>
      </c>
      <c r="AR301" s="3">
        <f t="shared" si="66"/>
        <v>34</v>
      </c>
      <c r="AS301" s="8">
        <f t="shared" si="57"/>
        <v>0</v>
      </c>
    </row>
    <row r="302" spans="1:45" ht="12.75" customHeight="1" x14ac:dyDescent="0.2">
      <c r="A302" s="106"/>
      <c r="B302" s="107"/>
      <c r="C302" s="92" t="s">
        <v>114</v>
      </c>
      <c r="D302" s="51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42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43"/>
      <c r="AJ302" s="43"/>
      <c r="AK302" s="27"/>
      <c r="AL302" s="27"/>
      <c r="AM302" s="7"/>
      <c r="AN302" s="7"/>
      <c r="AO302" s="7"/>
      <c r="AP302" s="7"/>
      <c r="AQ302" s="7">
        <f t="shared" si="60"/>
        <v>0</v>
      </c>
      <c r="AR302" s="3">
        <f t="shared" si="66"/>
        <v>34</v>
      </c>
      <c r="AS302" s="8">
        <f t="shared" si="57"/>
        <v>0</v>
      </c>
    </row>
    <row r="303" spans="1:45" ht="12.75" customHeight="1" x14ac:dyDescent="0.2">
      <c r="A303" s="106"/>
      <c r="B303" s="107"/>
      <c r="C303" s="92"/>
      <c r="D303" s="51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42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43"/>
      <c r="AJ303" s="43"/>
      <c r="AK303" s="27"/>
      <c r="AL303" s="27"/>
      <c r="AM303" s="7"/>
      <c r="AN303" s="7"/>
      <c r="AO303" s="7"/>
      <c r="AP303" s="7"/>
      <c r="AQ303" s="7">
        <f t="shared" si="60"/>
        <v>0</v>
      </c>
      <c r="AR303" s="3">
        <f t="shared" si="66"/>
        <v>34</v>
      </c>
      <c r="AS303" s="8">
        <f t="shared" si="57"/>
        <v>0</v>
      </c>
    </row>
    <row r="304" spans="1:45" ht="12.75" customHeight="1" x14ac:dyDescent="0.2">
      <c r="A304" s="106"/>
      <c r="B304" s="107" t="s">
        <v>71</v>
      </c>
      <c r="C304" s="92">
        <v>8</v>
      </c>
      <c r="D304" s="51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42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43"/>
      <c r="AJ304" s="43"/>
      <c r="AK304" s="27"/>
      <c r="AL304" s="27"/>
      <c r="AM304" s="7"/>
      <c r="AN304" s="7"/>
      <c r="AO304" s="7"/>
      <c r="AP304" s="7"/>
      <c r="AQ304" s="7">
        <f t="shared" si="60"/>
        <v>0</v>
      </c>
      <c r="AR304" s="3">
        <f t="shared" ref="AR304:AR306" si="67">34*2</f>
        <v>68</v>
      </c>
      <c r="AS304" s="8">
        <f t="shared" si="57"/>
        <v>0</v>
      </c>
    </row>
    <row r="305" spans="1:45" ht="12.75" customHeight="1" x14ac:dyDescent="0.2">
      <c r="A305" s="106"/>
      <c r="B305" s="107"/>
      <c r="C305" s="92" t="s">
        <v>114</v>
      </c>
      <c r="D305" s="53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42"/>
      <c r="AH305" s="27"/>
      <c r="AI305" s="27"/>
      <c r="AJ305" s="43"/>
      <c r="AK305" s="27"/>
      <c r="AL305" s="27"/>
      <c r="AM305" s="7"/>
      <c r="AN305" s="7"/>
      <c r="AO305" s="7"/>
      <c r="AP305" s="7"/>
      <c r="AQ305" s="7">
        <f t="shared" si="60"/>
        <v>0</v>
      </c>
      <c r="AR305" s="3">
        <f t="shared" si="67"/>
        <v>68</v>
      </c>
      <c r="AS305" s="8">
        <f t="shared" si="57"/>
        <v>0</v>
      </c>
    </row>
    <row r="306" spans="1:45" ht="12.75" customHeight="1" x14ac:dyDescent="0.2">
      <c r="A306" s="106"/>
      <c r="B306" s="107"/>
      <c r="C306" s="92"/>
      <c r="D306" s="53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42"/>
      <c r="AK306" s="27"/>
      <c r="AL306" s="27"/>
      <c r="AM306" s="7"/>
      <c r="AN306" s="7"/>
      <c r="AO306" s="7"/>
      <c r="AP306" s="7"/>
      <c r="AQ306" s="7">
        <f t="shared" si="60"/>
        <v>0</v>
      </c>
      <c r="AR306" s="3">
        <f t="shared" si="67"/>
        <v>68</v>
      </c>
      <c r="AS306" s="8">
        <f t="shared" si="57"/>
        <v>0</v>
      </c>
    </row>
    <row r="307" spans="1:45" ht="27" customHeight="1" x14ac:dyDescent="0.2">
      <c r="A307" s="68"/>
      <c r="B307" s="69"/>
      <c r="C307" s="69"/>
      <c r="D307" s="69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  <c r="AM307" s="68"/>
      <c r="AN307" s="68"/>
      <c r="AO307" s="68"/>
      <c r="AP307" s="68"/>
      <c r="AQ307" s="68"/>
      <c r="AR307" s="68"/>
      <c r="AS307" s="68"/>
    </row>
    <row r="308" spans="1:45" s="2" customFormat="1" ht="81.75" customHeight="1" x14ac:dyDescent="0.2">
      <c r="A308" s="132" t="s">
        <v>38</v>
      </c>
      <c r="B308" s="132"/>
      <c r="C308" s="132"/>
      <c r="D308" s="132"/>
      <c r="E308" s="156" t="s">
        <v>40</v>
      </c>
      <c r="F308" s="156"/>
      <c r="G308" s="156"/>
      <c r="H308" s="156"/>
      <c r="I308" s="156"/>
      <c r="J308" s="156"/>
      <c r="K308" s="156"/>
      <c r="L308" s="156"/>
      <c r="M308" s="156"/>
      <c r="N308" s="156"/>
      <c r="O308" s="156"/>
      <c r="P308" s="156"/>
      <c r="Q308" s="156"/>
      <c r="R308" s="156"/>
      <c r="S308" s="156"/>
      <c r="T308" s="156"/>
      <c r="U308" s="156"/>
      <c r="V308" s="156"/>
      <c r="W308" s="156"/>
      <c r="X308" s="156"/>
      <c r="Y308" s="156"/>
      <c r="Z308" s="156"/>
      <c r="AA308" s="156"/>
      <c r="AB308" s="156"/>
      <c r="AC308" s="156"/>
      <c r="AD308" s="156"/>
      <c r="AE308" s="156"/>
      <c r="AF308" s="156"/>
      <c r="AG308" s="156"/>
      <c r="AH308" s="156"/>
      <c r="AI308" s="156"/>
      <c r="AJ308" s="156"/>
      <c r="AK308" s="156"/>
      <c r="AL308" s="156"/>
      <c r="AM308" s="156"/>
      <c r="AN308" s="156"/>
      <c r="AO308" s="156"/>
      <c r="AP308" s="156"/>
      <c r="AQ308" s="137" t="s">
        <v>20</v>
      </c>
      <c r="AR308" s="160" t="s">
        <v>22</v>
      </c>
      <c r="AS308" s="161" t="s">
        <v>21</v>
      </c>
    </row>
    <row r="309" spans="1:45" s="2" customFormat="1" ht="21.75" customHeight="1" x14ac:dyDescent="0.2">
      <c r="A309" s="107" t="s">
        <v>0</v>
      </c>
      <c r="B309" s="107"/>
      <c r="C309" s="107"/>
      <c r="D309" s="23" t="s">
        <v>18</v>
      </c>
      <c r="E309" s="107" t="s">
        <v>1</v>
      </c>
      <c r="F309" s="107"/>
      <c r="G309" s="107"/>
      <c r="H309" s="107"/>
      <c r="I309" s="107" t="s">
        <v>2</v>
      </c>
      <c r="J309" s="107"/>
      <c r="K309" s="107"/>
      <c r="L309" s="107"/>
      <c r="M309" s="107" t="s">
        <v>3</v>
      </c>
      <c r="N309" s="107"/>
      <c r="O309" s="107"/>
      <c r="P309" s="107"/>
      <c r="Q309" s="107" t="s">
        <v>4</v>
      </c>
      <c r="R309" s="107"/>
      <c r="S309" s="107"/>
      <c r="T309" s="107"/>
      <c r="U309" s="107" t="s">
        <v>5</v>
      </c>
      <c r="V309" s="107"/>
      <c r="W309" s="107"/>
      <c r="X309" s="107" t="s">
        <v>6</v>
      </c>
      <c r="Y309" s="107"/>
      <c r="Z309" s="107"/>
      <c r="AA309" s="107"/>
      <c r="AB309" s="107" t="s">
        <v>7</v>
      </c>
      <c r="AC309" s="107"/>
      <c r="AD309" s="107"/>
      <c r="AE309" s="107" t="s">
        <v>8</v>
      </c>
      <c r="AF309" s="107"/>
      <c r="AG309" s="107"/>
      <c r="AH309" s="107"/>
      <c r="AI309" s="107"/>
      <c r="AJ309" s="107" t="s">
        <v>9</v>
      </c>
      <c r="AK309" s="107"/>
      <c r="AL309" s="107"/>
      <c r="AM309" s="107" t="s">
        <v>10</v>
      </c>
      <c r="AN309" s="107"/>
      <c r="AO309" s="107"/>
      <c r="AP309" s="107"/>
      <c r="AQ309" s="137"/>
      <c r="AR309" s="160"/>
      <c r="AS309" s="161"/>
    </row>
    <row r="310" spans="1:45" s="6" customFormat="1" ht="11.25" customHeight="1" x14ac:dyDescent="0.2">
      <c r="A310" s="107"/>
      <c r="B310" s="107"/>
      <c r="C310" s="107"/>
      <c r="D310" s="23" t="s">
        <v>19</v>
      </c>
      <c r="E310" s="5">
        <v>1</v>
      </c>
      <c r="F310" s="5">
        <v>2</v>
      </c>
      <c r="G310" s="5">
        <v>3</v>
      </c>
      <c r="H310" s="5">
        <v>4</v>
      </c>
      <c r="I310" s="5">
        <v>5</v>
      </c>
      <c r="J310" s="5">
        <v>6</v>
      </c>
      <c r="K310" s="5">
        <v>7</v>
      </c>
      <c r="L310" s="5">
        <v>8</v>
      </c>
      <c r="M310" s="5">
        <v>9</v>
      </c>
      <c r="N310" s="5">
        <v>10</v>
      </c>
      <c r="O310" s="5">
        <v>11</v>
      </c>
      <c r="P310" s="5">
        <v>12</v>
      </c>
      <c r="Q310" s="5">
        <v>13</v>
      </c>
      <c r="R310" s="5">
        <v>14</v>
      </c>
      <c r="S310" s="5">
        <v>15</v>
      </c>
      <c r="T310" s="5">
        <v>16</v>
      </c>
      <c r="U310" s="5">
        <v>17</v>
      </c>
      <c r="V310" s="5">
        <v>18</v>
      </c>
      <c r="W310" s="5">
        <v>19</v>
      </c>
      <c r="X310" s="5">
        <v>20</v>
      </c>
      <c r="Y310" s="5">
        <v>21</v>
      </c>
      <c r="Z310" s="5">
        <v>22</v>
      </c>
      <c r="AA310" s="5">
        <v>23</v>
      </c>
      <c r="AB310" s="5">
        <v>24</v>
      </c>
      <c r="AC310" s="5">
        <v>25</v>
      </c>
      <c r="AD310" s="5">
        <v>26</v>
      </c>
      <c r="AE310" s="5">
        <v>27</v>
      </c>
      <c r="AF310" s="5">
        <v>28</v>
      </c>
      <c r="AG310" s="5">
        <v>29</v>
      </c>
      <c r="AH310" s="5">
        <v>30</v>
      </c>
      <c r="AI310" s="5">
        <v>31</v>
      </c>
      <c r="AJ310" s="5">
        <v>32</v>
      </c>
      <c r="AK310" s="5">
        <v>33</v>
      </c>
      <c r="AL310" s="5">
        <v>34</v>
      </c>
      <c r="AM310" s="5">
        <v>35</v>
      </c>
      <c r="AN310" s="5">
        <v>36</v>
      </c>
      <c r="AO310" s="5">
        <v>37</v>
      </c>
      <c r="AP310" s="5">
        <v>38</v>
      </c>
      <c r="AQ310" s="137"/>
      <c r="AR310" s="160"/>
      <c r="AS310" s="161"/>
    </row>
    <row r="311" spans="1:45" ht="12.75" customHeight="1" x14ac:dyDescent="0.2">
      <c r="A311" s="106" t="s">
        <v>25</v>
      </c>
      <c r="B311" s="108" t="s">
        <v>13</v>
      </c>
      <c r="C311" s="52">
        <v>9</v>
      </c>
      <c r="D311" s="53"/>
      <c r="E311" s="27"/>
      <c r="F311" s="27"/>
      <c r="G311" s="98" t="s">
        <v>169</v>
      </c>
      <c r="H311" s="27"/>
      <c r="I311" s="27"/>
      <c r="J311" s="27"/>
      <c r="K311" s="27"/>
      <c r="L311" s="27"/>
      <c r="M311" s="27"/>
      <c r="N311" s="27"/>
      <c r="O311" s="27"/>
      <c r="P311" s="27"/>
      <c r="Q311" s="98" t="s">
        <v>170</v>
      </c>
      <c r="R311" s="27"/>
      <c r="S311" s="27"/>
      <c r="T311" s="27"/>
      <c r="U311" s="27"/>
      <c r="V311" s="27"/>
      <c r="W311" s="27"/>
      <c r="X311" s="98" t="s">
        <v>245</v>
      </c>
      <c r="Y311" s="104" t="s">
        <v>364</v>
      </c>
      <c r="Z311" s="27"/>
      <c r="AA311" s="98" t="s">
        <v>260</v>
      </c>
      <c r="AB311" s="27"/>
      <c r="AC311" s="27"/>
      <c r="AD311" s="98" t="s">
        <v>248</v>
      </c>
      <c r="AE311" s="27"/>
      <c r="AF311" s="27"/>
      <c r="AG311" s="98" t="s">
        <v>261</v>
      </c>
      <c r="AH311" s="27"/>
      <c r="AI311" s="27"/>
      <c r="AJ311" s="27"/>
      <c r="AK311" s="98" t="s">
        <v>262</v>
      </c>
      <c r="AL311" s="27"/>
      <c r="AM311" s="43"/>
      <c r="AN311" s="43"/>
      <c r="AO311" s="43"/>
      <c r="AP311" s="43"/>
      <c r="AQ311" s="7">
        <v>2</v>
      </c>
      <c r="AR311" s="3">
        <f>34*3</f>
        <v>102</v>
      </c>
      <c r="AS311" s="8">
        <f t="shared" ref="AS311:AS358" si="68">AQ311/AR311</f>
        <v>1.9607843137254902E-2</v>
      </c>
    </row>
    <row r="312" spans="1:45" ht="63.75" x14ac:dyDescent="0.2">
      <c r="A312" s="106"/>
      <c r="B312" s="109"/>
      <c r="C312" s="52" t="s">
        <v>115</v>
      </c>
      <c r="D312" s="53"/>
      <c r="E312" s="27"/>
      <c r="F312" s="27"/>
      <c r="G312" s="98" t="s">
        <v>169</v>
      </c>
      <c r="H312" s="27"/>
      <c r="I312" s="27"/>
      <c r="J312" s="27"/>
      <c r="K312" s="27"/>
      <c r="L312" s="27"/>
      <c r="M312" s="27"/>
      <c r="N312" s="27"/>
      <c r="O312" s="27"/>
      <c r="P312" s="27"/>
      <c r="Q312" s="98" t="s">
        <v>170</v>
      </c>
      <c r="R312" s="27"/>
      <c r="S312" s="27"/>
      <c r="T312" s="27"/>
      <c r="U312" s="27"/>
      <c r="V312" s="27"/>
      <c r="W312" s="27"/>
      <c r="X312" s="98" t="s">
        <v>245</v>
      </c>
      <c r="Y312" s="104" t="s">
        <v>364</v>
      </c>
      <c r="Z312" s="27"/>
      <c r="AA312" s="98" t="s">
        <v>260</v>
      </c>
      <c r="AB312" s="27"/>
      <c r="AC312" s="27"/>
      <c r="AD312" s="98" t="s">
        <v>248</v>
      </c>
      <c r="AE312" s="27"/>
      <c r="AF312" s="27"/>
      <c r="AG312" s="98" t="s">
        <v>261</v>
      </c>
      <c r="AH312" s="27"/>
      <c r="AI312" s="27"/>
      <c r="AJ312" s="27"/>
      <c r="AK312" s="98" t="s">
        <v>262</v>
      </c>
      <c r="AL312" s="27"/>
      <c r="AM312" s="43"/>
      <c r="AN312" s="43"/>
      <c r="AO312" s="43"/>
      <c r="AP312" s="43"/>
      <c r="AQ312" s="7">
        <v>2</v>
      </c>
      <c r="AR312" s="3">
        <f t="shared" ref="AR312:AR325" si="69">34*3</f>
        <v>102</v>
      </c>
      <c r="AS312" s="8">
        <f t="shared" si="68"/>
        <v>1.9607843137254902E-2</v>
      </c>
    </row>
    <row r="313" spans="1:45" ht="12.75" customHeight="1" x14ac:dyDescent="0.2">
      <c r="A313" s="106"/>
      <c r="B313" s="110"/>
      <c r="C313" s="52"/>
      <c r="D313" s="53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43"/>
      <c r="AN313" s="43"/>
      <c r="AO313" s="43"/>
      <c r="AP313" s="43"/>
      <c r="AQ313" s="7">
        <f t="shared" ref="AQ313:AQ358" si="70">SUM(E313:AP313)</f>
        <v>0</v>
      </c>
      <c r="AR313" s="3">
        <f t="shared" si="69"/>
        <v>102</v>
      </c>
      <c r="AS313" s="8">
        <f t="shared" si="68"/>
        <v>0</v>
      </c>
    </row>
    <row r="314" spans="1:45" ht="12.75" customHeight="1" x14ac:dyDescent="0.2">
      <c r="A314" s="106"/>
      <c r="B314" s="108" t="s">
        <v>27</v>
      </c>
      <c r="C314" s="92">
        <v>9</v>
      </c>
      <c r="D314" s="53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43"/>
      <c r="AN314" s="43"/>
      <c r="AO314" s="43"/>
      <c r="AP314" s="43"/>
      <c r="AQ314" s="7">
        <f t="shared" si="70"/>
        <v>0</v>
      </c>
      <c r="AR314" s="3">
        <f t="shared" si="69"/>
        <v>102</v>
      </c>
      <c r="AS314" s="8">
        <f t="shared" si="68"/>
        <v>0</v>
      </c>
    </row>
    <row r="315" spans="1:45" ht="12.75" customHeight="1" x14ac:dyDescent="0.2">
      <c r="A315" s="106"/>
      <c r="B315" s="109"/>
      <c r="C315" s="92" t="s">
        <v>115</v>
      </c>
      <c r="D315" s="51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43"/>
      <c r="AN315" s="43"/>
      <c r="AO315" s="43"/>
      <c r="AP315" s="43"/>
      <c r="AQ315" s="7">
        <f t="shared" si="70"/>
        <v>0</v>
      </c>
      <c r="AR315" s="3">
        <f t="shared" si="69"/>
        <v>102</v>
      </c>
      <c r="AS315" s="8">
        <f t="shared" si="68"/>
        <v>0</v>
      </c>
    </row>
    <row r="316" spans="1:45" x14ac:dyDescent="0.2">
      <c r="A316" s="106"/>
      <c r="B316" s="110"/>
      <c r="C316" s="92"/>
      <c r="D316" s="53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43"/>
      <c r="AN316" s="43"/>
      <c r="AO316" s="43"/>
      <c r="AP316" s="43"/>
      <c r="AQ316" s="7">
        <f t="shared" si="70"/>
        <v>0</v>
      </c>
      <c r="AR316" s="3">
        <f t="shared" si="69"/>
        <v>102</v>
      </c>
      <c r="AS316" s="8">
        <f t="shared" si="68"/>
        <v>0</v>
      </c>
    </row>
    <row r="317" spans="1:45" ht="38.25" x14ac:dyDescent="0.2">
      <c r="A317" s="106"/>
      <c r="B317" s="108" t="s">
        <v>12</v>
      </c>
      <c r="C317" s="92">
        <v>9</v>
      </c>
      <c r="D317" s="51"/>
      <c r="E317" s="27"/>
      <c r="F317" s="27"/>
      <c r="G317" s="27"/>
      <c r="H317" s="98" t="s">
        <v>184</v>
      </c>
      <c r="I317" s="27"/>
      <c r="J317" s="27"/>
      <c r="K317" s="27"/>
      <c r="L317" s="27"/>
      <c r="M317" s="27"/>
      <c r="N317" s="98" t="s">
        <v>185</v>
      </c>
      <c r="O317" s="27"/>
      <c r="P317" s="27"/>
      <c r="Q317" s="27"/>
      <c r="R317" s="27"/>
      <c r="S317" s="98" t="s">
        <v>147</v>
      </c>
      <c r="T317" s="27"/>
      <c r="U317" s="27"/>
      <c r="V317" s="27"/>
      <c r="W317" s="98" t="s">
        <v>314</v>
      </c>
      <c r="X317" s="27"/>
      <c r="Y317" s="27"/>
      <c r="Z317" s="98" t="s">
        <v>246</v>
      </c>
      <c r="AA317" s="27"/>
      <c r="AB317" s="98" t="s">
        <v>321</v>
      </c>
      <c r="AC317" s="27"/>
      <c r="AD317" s="27"/>
      <c r="AE317" s="27"/>
      <c r="AF317" s="98" t="s">
        <v>270</v>
      </c>
      <c r="AG317" s="27"/>
      <c r="AH317" s="98" t="s">
        <v>323</v>
      </c>
      <c r="AI317" s="27"/>
      <c r="AJ317" s="27"/>
      <c r="AK317" s="27"/>
      <c r="AL317" s="27"/>
      <c r="AM317" s="43"/>
      <c r="AN317" s="43"/>
      <c r="AO317" s="43"/>
      <c r="AP317" s="43"/>
      <c r="AQ317" s="7">
        <v>3</v>
      </c>
      <c r="AR317" s="3">
        <f t="shared" si="69"/>
        <v>102</v>
      </c>
      <c r="AS317" s="8">
        <f t="shared" si="68"/>
        <v>2.9411764705882353E-2</v>
      </c>
    </row>
    <row r="318" spans="1:45" ht="38.25" x14ac:dyDescent="0.2">
      <c r="A318" s="106"/>
      <c r="B318" s="109"/>
      <c r="C318" s="92" t="s">
        <v>115</v>
      </c>
      <c r="D318" s="53"/>
      <c r="E318" s="27"/>
      <c r="F318" s="27"/>
      <c r="G318" s="27"/>
      <c r="H318" s="27"/>
      <c r="I318" s="27"/>
      <c r="J318" s="98" t="s">
        <v>151</v>
      </c>
      <c r="K318" s="27"/>
      <c r="L318" s="27"/>
      <c r="M318" s="27"/>
      <c r="N318" s="27"/>
      <c r="O318" s="27"/>
      <c r="P318" s="27"/>
      <c r="Q318" s="27"/>
      <c r="R318" s="27"/>
      <c r="S318" s="98" t="s">
        <v>144</v>
      </c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98" t="s">
        <v>322</v>
      </c>
      <c r="AE318" s="27"/>
      <c r="AF318" s="27"/>
      <c r="AG318" s="27"/>
      <c r="AH318" s="27"/>
      <c r="AI318" s="27"/>
      <c r="AJ318" s="27"/>
      <c r="AK318" s="27"/>
      <c r="AL318" s="98" t="s">
        <v>324</v>
      </c>
      <c r="AM318" s="43"/>
      <c r="AN318" s="43"/>
      <c r="AO318" s="43"/>
      <c r="AP318" s="43"/>
      <c r="AQ318" s="7">
        <v>2</v>
      </c>
      <c r="AR318" s="3">
        <f t="shared" si="69"/>
        <v>102</v>
      </c>
      <c r="AS318" s="8">
        <f t="shared" si="68"/>
        <v>1.9607843137254902E-2</v>
      </c>
    </row>
    <row r="319" spans="1:45" ht="12.75" customHeight="1" x14ac:dyDescent="0.2">
      <c r="A319" s="106"/>
      <c r="B319" s="110"/>
      <c r="C319" s="92"/>
      <c r="D319" s="53"/>
      <c r="E319" s="27"/>
      <c r="F319" s="27"/>
      <c r="G319" s="27"/>
      <c r="H319" s="27"/>
      <c r="I319" s="42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43"/>
      <c r="AN319" s="43"/>
      <c r="AO319" s="43"/>
      <c r="AP319" s="43"/>
      <c r="AQ319" s="7">
        <f t="shared" si="70"/>
        <v>0</v>
      </c>
      <c r="AR319" s="3">
        <f t="shared" si="69"/>
        <v>102</v>
      </c>
      <c r="AS319" s="8">
        <f t="shared" si="68"/>
        <v>0</v>
      </c>
    </row>
    <row r="320" spans="1:45" ht="12.75" customHeight="1" x14ac:dyDescent="0.2">
      <c r="A320" s="106"/>
      <c r="B320" s="108" t="s">
        <v>84</v>
      </c>
      <c r="C320" s="92">
        <v>9</v>
      </c>
      <c r="D320" s="53"/>
      <c r="E320" s="27"/>
      <c r="F320" s="27"/>
      <c r="G320" s="27"/>
      <c r="H320" s="44"/>
      <c r="I320" s="42"/>
      <c r="J320" s="27"/>
      <c r="K320" s="27"/>
      <c r="L320" s="98" t="s">
        <v>116</v>
      </c>
      <c r="M320" s="27"/>
      <c r="N320" s="27"/>
      <c r="O320" s="27"/>
      <c r="P320" s="27"/>
      <c r="Q320" s="98" t="s">
        <v>173</v>
      </c>
      <c r="R320" s="27"/>
      <c r="S320" s="27"/>
      <c r="T320" s="27"/>
      <c r="U320" s="187" t="s">
        <v>365</v>
      </c>
      <c r="V320" s="98" t="s">
        <v>379</v>
      </c>
      <c r="W320" s="27"/>
      <c r="X320" s="27"/>
      <c r="Y320" s="27"/>
      <c r="Z320" s="27"/>
      <c r="AA320" s="27"/>
      <c r="AB320" s="98" t="s">
        <v>318</v>
      </c>
      <c r="AC320" s="27"/>
      <c r="AD320" s="27"/>
      <c r="AE320" s="27"/>
      <c r="AF320" s="27"/>
      <c r="AG320" s="98" t="s">
        <v>354</v>
      </c>
      <c r="AH320" s="27"/>
      <c r="AI320" s="27"/>
      <c r="AJ320" s="27"/>
      <c r="AK320" s="27"/>
      <c r="AL320" s="98" t="s">
        <v>279</v>
      </c>
      <c r="AM320" s="43"/>
      <c r="AN320" s="43"/>
      <c r="AO320" s="43"/>
      <c r="AP320" s="43"/>
      <c r="AQ320" s="7">
        <v>2</v>
      </c>
      <c r="AR320" s="3">
        <f t="shared" si="69"/>
        <v>102</v>
      </c>
      <c r="AS320" s="8">
        <f t="shared" si="68"/>
        <v>1.9607843137254902E-2</v>
      </c>
    </row>
    <row r="321" spans="1:45" ht="12.75" customHeight="1" x14ac:dyDescent="0.2">
      <c r="A321" s="106"/>
      <c r="B321" s="109"/>
      <c r="C321" s="92" t="s">
        <v>115</v>
      </c>
      <c r="D321" s="81"/>
      <c r="E321" s="27"/>
      <c r="F321" s="27"/>
      <c r="G321" s="27"/>
      <c r="H321" s="42"/>
      <c r="I321" s="27"/>
      <c r="J321" s="27"/>
      <c r="K321" s="98" t="s">
        <v>124</v>
      </c>
      <c r="L321" s="27"/>
      <c r="M321" s="27"/>
      <c r="N321" s="27"/>
      <c r="O321" s="98" t="s">
        <v>154</v>
      </c>
      <c r="P321" s="27"/>
      <c r="Q321" s="27"/>
      <c r="R321" s="98" t="s">
        <v>198</v>
      </c>
      <c r="S321" s="27"/>
      <c r="T321" s="27"/>
      <c r="U321" s="187" t="s">
        <v>365</v>
      </c>
      <c r="V321" s="101" t="s">
        <v>272</v>
      </c>
      <c r="W321" s="27"/>
      <c r="X321" s="27"/>
      <c r="Y321" s="27"/>
      <c r="Z321" s="27"/>
      <c r="AA321" s="27"/>
      <c r="AB321" s="98" t="s">
        <v>315</v>
      </c>
      <c r="AC321" s="27"/>
      <c r="AD321" s="27"/>
      <c r="AE321" s="27"/>
      <c r="AF321" s="27"/>
      <c r="AG321" s="98" t="s">
        <v>381</v>
      </c>
      <c r="AH321" s="27"/>
      <c r="AI321" s="27"/>
      <c r="AJ321" s="27"/>
      <c r="AK321" s="27"/>
      <c r="AL321" s="98" t="s">
        <v>304</v>
      </c>
      <c r="AM321" s="43"/>
      <c r="AN321" s="43"/>
      <c r="AO321" s="43"/>
      <c r="AP321" s="43"/>
      <c r="AQ321" s="7">
        <v>3</v>
      </c>
      <c r="AR321" s="3">
        <f t="shared" si="69"/>
        <v>102</v>
      </c>
      <c r="AS321" s="8">
        <f t="shared" si="68"/>
        <v>2.9411764705882353E-2</v>
      </c>
    </row>
    <row r="322" spans="1:45" ht="12.75" customHeight="1" x14ac:dyDescent="0.2">
      <c r="A322" s="106"/>
      <c r="B322" s="110"/>
      <c r="C322" s="92"/>
      <c r="D322" s="53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43"/>
      <c r="AJ322" s="43"/>
      <c r="AK322" s="27"/>
      <c r="AL322" s="27"/>
      <c r="AM322" s="43"/>
      <c r="AN322" s="43"/>
      <c r="AO322" s="43"/>
      <c r="AP322" s="43"/>
      <c r="AQ322" s="7">
        <f t="shared" si="70"/>
        <v>0</v>
      </c>
      <c r="AR322" s="3">
        <f t="shared" si="69"/>
        <v>102</v>
      </c>
      <c r="AS322" s="8">
        <f t="shared" si="68"/>
        <v>0</v>
      </c>
    </row>
    <row r="323" spans="1:45" ht="38.25" x14ac:dyDescent="0.2">
      <c r="A323" s="106"/>
      <c r="B323" s="108" t="s">
        <v>85</v>
      </c>
      <c r="C323" s="92">
        <v>9</v>
      </c>
      <c r="D323" s="53"/>
      <c r="E323" s="27"/>
      <c r="F323" s="27"/>
      <c r="G323" s="27"/>
      <c r="H323" s="27"/>
      <c r="I323" s="27"/>
      <c r="J323" s="27"/>
      <c r="K323" s="27"/>
      <c r="L323" s="98" t="s">
        <v>138</v>
      </c>
      <c r="M323" s="27"/>
      <c r="N323" s="27"/>
      <c r="O323" s="27"/>
      <c r="P323" s="27"/>
      <c r="Q323" s="27"/>
      <c r="R323" s="98" t="s">
        <v>193</v>
      </c>
      <c r="S323" s="27"/>
      <c r="T323" s="27"/>
      <c r="U323" s="27"/>
      <c r="V323" s="27"/>
      <c r="W323" s="27"/>
      <c r="X323" s="98" t="s">
        <v>382</v>
      </c>
      <c r="Y323" s="27"/>
      <c r="Z323" s="27"/>
      <c r="AA323" s="27"/>
      <c r="AB323" s="27"/>
      <c r="AC323" s="98" t="s">
        <v>360</v>
      </c>
      <c r="AD323" s="27"/>
      <c r="AE323" s="27"/>
      <c r="AF323" s="27"/>
      <c r="AG323" s="27"/>
      <c r="AH323" s="27"/>
      <c r="AI323" s="184" t="s">
        <v>273</v>
      </c>
      <c r="AJ323" s="43"/>
      <c r="AK323" s="27"/>
      <c r="AL323" s="98" t="s">
        <v>256</v>
      </c>
      <c r="AM323" s="43"/>
      <c r="AN323" s="43"/>
      <c r="AO323" s="43"/>
      <c r="AP323" s="43"/>
      <c r="AQ323" s="7">
        <v>2</v>
      </c>
      <c r="AR323" s="3">
        <f t="shared" si="69"/>
        <v>102</v>
      </c>
      <c r="AS323" s="8">
        <f t="shared" si="68"/>
        <v>1.9607843137254902E-2</v>
      </c>
    </row>
    <row r="324" spans="1:45" ht="12.75" customHeight="1" x14ac:dyDescent="0.2">
      <c r="A324" s="106"/>
      <c r="B324" s="109"/>
      <c r="C324" s="92" t="s">
        <v>115</v>
      </c>
      <c r="D324" s="53"/>
      <c r="E324" s="27"/>
      <c r="F324" s="27"/>
      <c r="G324" s="27"/>
      <c r="H324" s="27"/>
      <c r="I324" s="27"/>
      <c r="J324" s="27"/>
      <c r="K324" s="98" t="s">
        <v>123</v>
      </c>
      <c r="L324" s="27"/>
      <c r="M324" s="27"/>
      <c r="N324" s="27"/>
      <c r="O324" s="27"/>
      <c r="P324" s="27"/>
      <c r="Q324" s="27"/>
      <c r="R324" s="27"/>
      <c r="S324" s="98" t="s">
        <v>146</v>
      </c>
      <c r="T324" s="27"/>
      <c r="U324" s="27"/>
      <c r="V324" s="27"/>
      <c r="W324" s="27"/>
      <c r="X324" s="27"/>
      <c r="Y324" s="98" t="s">
        <v>355</v>
      </c>
      <c r="Z324" s="27"/>
      <c r="AA324" s="27"/>
      <c r="AB324" s="27"/>
      <c r="AC324" s="27"/>
      <c r="AD324" s="98" t="s">
        <v>383</v>
      </c>
      <c r="AE324" s="27"/>
      <c r="AF324" s="27"/>
      <c r="AG324" s="27"/>
      <c r="AH324" s="27"/>
      <c r="AI324" s="43"/>
      <c r="AJ324" s="188" t="s">
        <v>384</v>
      </c>
      <c r="AK324" s="27"/>
      <c r="AL324" s="98" t="s">
        <v>256</v>
      </c>
      <c r="AM324" s="43"/>
      <c r="AN324" s="43"/>
      <c r="AO324" s="43"/>
      <c r="AP324" s="43"/>
      <c r="AQ324" s="7">
        <v>2</v>
      </c>
      <c r="AR324" s="3">
        <f t="shared" si="69"/>
        <v>102</v>
      </c>
      <c r="AS324" s="8">
        <f t="shared" si="68"/>
        <v>1.9607843137254902E-2</v>
      </c>
    </row>
    <row r="325" spans="1:45" ht="12.75" customHeight="1" x14ac:dyDescent="0.2">
      <c r="A325" s="106"/>
      <c r="B325" s="110"/>
      <c r="C325" s="92"/>
      <c r="D325" s="53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43"/>
      <c r="AJ325" s="43"/>
      <c r="AK325" s="27"/>
      <c r="AL325" s="27"/>
      <c r="AM325" s="43"/>
      <c r="AN325" s="43"/>
      <c r="AO325" s="43"/>
      <c r="AP325" s="43"/>
      <c r="AQ325" s="7">
        <f t="shared" si="70"/>
        <v>0</v>
      </c>
      <c r="AR325" s="3">
        <f t="shared" si="69"/>
        <v>102</v>
      </c>
      <c r="AS325" s="8">
        <f t="shared" si="68"/>
        <v>0</v>
      </c>
    </row>
    <row r="326" spans="1:45" ht="12.75" customHeight="1" x14ac:dyDescent="0.2">
      <c r="A326" s="106"/>
      <c r="B326" s="108" t="s">
        <v>86</v>
      </c>
      <c r="C326" s="92">
        <v>9</v>
      </c>
      <c r="D326" s="51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98" t="s">
        <v>170</v>
      </c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43"/>
      <c r="AJ326" s="43"/>
      <c r="AK326" s="98" t="s">
        <v>350</v>
      </c>
      <c r="AL326" s="27"/>
      <c r="AM326" s="43"/>
      <c r="AN326" s="43"/>
      <c r="AO326" s="43"/>
      <c r="AP326" s="43"/>
      <c r="AQ326" s="7">
        <v>1</v>
      </c>
      <c r="AR326" s="3">
        <f>34*1</f>
        <v>34</v>
      </c>
      <c r="AS326" s="8">
        <f t="shared" si="68"/>
        <v>2.9411764705882353E-2</v>
      </c>
    </row>
    <row r="327" spans="1:45" ht="38.25" x14ac:dyDescent="0.2">
      <c r="A327" s="106"/>
      <c r="B327" s="109"/>
      <c r="C327" s="92" t="s">
        <v>115</v>
      </c>
      <c r="D327" s="53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98" t="s">
        <v>170</v>
      </c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43"/>
      <c r="AJ327" s="43"/>
      <c r="AK327" s="98" t="s">
        <v>350</v>
      </c>
      <c r="AL327" s="27"/>
      <c r="AM327" s="43"/>
      <c r="AN327" s="43"/>
      <c r="AO327" s="43"/>
      <c r="AP327" s="43"/>
      <c r="AQ327" s="7">
        <v>1</v>
      </c>
      <c r="AR327" s="3">
        <f t="shared" ref="AR327:AR331" si="71">34*1</f>
        <v>34</v>
      </c>
      <c r="AS327" s="8">
        <f t="shared" si="68"/>
        <v>2.9411764705882353E-2</v>
      </c>
    </row>
    <row r="328" spans="1:45" x14ac:dyDescent="0.2">
      <c r="A328" s="106"/>
      <c r="B328" s="110"/>
      <c r="C328" s="92"/>
      <c r="D328" s="51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43"/>
      <c r="AJ328" s="43"/>
      <c r="AK328" s="27"/>
      <c r="AL328" s="27"/>
      <c r="AM328" s="43"/>
      <c r="AN328" s="43"/>
      <c r="AO328" s="43"/>
      <c r="AP328" s="43"/>
      <c r="AQ328" s="7">
        <f t="shared" si="70"/>
        <v>0</v>
      </c>
      <c r="AR328" s="3">
        <f t="shared" si="71"/>
        <v>34</v>
      </c>
      <c r="AS328" s="8">
        <f t="shared" si="68"/>
        <v>0</v>
      </c>
    </row>
    <row r="329" spans="1:45" ht="38.25" x14ac:dyDescent="0.2">
      <c r="A329" s="106"/>
      <c r="B329" s="108" t="s">
        <v>35</v>
      </c>
      <c r="C329" s="92">
        <v>9</v>
      </c>
      <c r="D329" s="51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98" t="s">
        <v>193</v>
      </c>
      <c r="R329" s="27"/>
      <c r="S329" s="27"/>
      <c r="T329" s="27"/>
      <c r="U329" s="27"/>
      <c r="V329" s="27"/>
      <c r="W329" s="98" t="s">
        <v>347</v>
      </c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43"/>
      <c r="AJ329" s="43"/>
      <c r="AK329" s="27"/>
      <c r="AL329" s="27"/>
      <c r="AM329" s="43"/>
      <c r="AN329" s="43"/>
      <c r="AO329" s="43"/>
      <c r="AP329" s="43"/>
      <c r="AQ329" s="7">
        <v>1</v>
      </c>
      <c r="AR329" s="3">
        <f t="shared" si="71"/>
        <v>34</v>
      </c>
      <c r="AS329" s="8">
        <f t="shared" si="68"/>
        <v>2.9411764705882353E-2</v>
      </c>
    </row>
    <row r="330" spans="1:45" ht="38.25" x14ac:dyDescent="0.2">
      <c r="A330" s="106"/>
      <c r="B330" s="109"/>
      <c r="C330" s="92" t="s">
        <v>115</v>
      </c>
      <c r="D330" s="51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98" t="s">
        <v>198</v>
      </c>
      <c r="R330" s="27"/>
      <c r="S330" s="27"/>
      <c r="T330" s="27"/>
      <c r="U330" s="27"/>
      <c r="V330" s="27"/>
      <c r="W330" s="98" t="s">
        <v>366</v>
      </c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43"/>
      <c r="AJ330" s="43"/>
      <c r="AK330" s="27"/>
      <c r="AL330" s="27"/>
      <c r="AM330" s="43"/>
      <c r="AN330" s="43"/>
      <c r="AO330" s="43"/>
      <c r="AP330" s="43"/>
      <c r="AQ330" s="7">
        <v>1</v>
      </c>
      <c r="AR330" s="3">
        <f t="shared" si="71"/>
        <v>34</v>
      </c>
      <c r="AS330" s="8">
        <f t="shared" si="68"/>
        <v>2.9411764705882353E-2</v>
      </c>
    </row>
    <row r="331" spans="1:45" x14ac:dyDescent="0.2">
      <c r="A331" s="106"/>
      <c r="B331" s="109"/>
      <c r="C331" s="92"/>
      <c r="D331" s="51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43"/>
      <c r="AJ331" s="43"/>
      <c r="AK331" s="27"/>
      <c r="AL331" s="27"/>
      <c r="AM331" s="43"/>
      <c r="AN331" s="43"/>
      <c r="AO331" s="43"/>
      <c r="AP331" s="43"/>
      <c r="AQ331" s="7">
        <f t="shared" si="70"/>
        <v>0</v>
      </c>
      <c r="AR331" s="3">
        <f t="shared" si="71"/>
        <v>34</v>
      </c>
      <c r="AS331" s="8">
        <f t="shared" si="68"/>
        <v>0</v>
      </c>
    </row>
    <row r="332" spans="1:45" ht="38.25" x14ac:dyDescent="0.2">
      <c r="A332" s="106"/>
      <c r="B332" s="108" t="s">
        <v>28</v>
      </c>
      <c r="C332" s="92">
        <v>9</v>
      </c>
      <c r="D332" s="51"/>
      <c r="E332" s="27"/>
      <c r="F332" s="27"/>
      <c r="G332" s="27"/>
      <c r="H332" s="27"/>
      <c r="I332" s="27"/>
      <c r="J332" s="27"/>
      <c r="K332" s="98" t="s">
        <v>145</v>
      </c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98" t="s">
        <v>272</v>
      </c>
      <c r="W332" s="27"/>
      <c r="X332" s="27"/>
      <c r="Y332" s="27"/>
      <c r="Z332" s="27"/>
      <c r="AA332" s="98" t="s">
        <v>253</v>
      </c>
      <c r="AB332" s="27"/>
      <c r="AC332" s="27"/>
      <c r="AD332" s="27"/>
      <c r="AE332" s="27"/>
      <c r="AF332" s="27"/>
      <c r="AG332" s="27"/>
      <c r="AH332" s="27"/>
      <c r="AI332" s="43"/>
      <c r="AJ332" s="184" t="s">
        <v>338</v>
      </c>
      <c r="AK332" s="27"/>
      <c r="AL332" s="27"/>
      <c r="AM332" s="43"/>
      <c r="AN332" s="43"/>
      <c r="AO332" s="43"/>
      <c r="AP332" s="43"/>
      <c r="AQ332" s="7">
        <v>1</v>
      </c>
      <c r="AR332" s="3">
        <f>34*2</f>
        <v>68</v>
      </c>
      <c r="AS332" s="8">
        <f t="shared" si="68"/>
        <v>1.4705882352941176E-2</v>
      </c>
    </row>
    <row r="333" spans="1:45" ht="38.25" x14ac:dyDescent="0.2">
      <c r="A333" s="106"/>
      <c r="B333" s="109"/>
      <c r="C333" s="92" t="s">
        <v>115</v>
      </c>
      <c r="D333" s="51"/>
      <c r="E333" s="27"/>
      <c r="F333" s="27"/>
      <c r="G333" s="27"/>
      <c r="H333" s="27"/>
      <c r="I333" s="27"/>
      <c r="J333" s="27"/>
      <c r="K333" s="27"/>
      <c r="L333" s="98" t="s">
        <v>180</v>
      </c>
      <c r="M333" s="27"/>
      <c r="N333" s="27"/>
      <c r="O333" s="27"/>
      <c r="P333" s="27"/>
      <c r="Q333" s="27"/>
      <c r="R333" s="27"/>
      <c r="S333" s="27"/>
      <c r="T333" s="98" t="s">
        <v>118</v>
      </c>
      <c r="U333" s="27"/>
      <c r="V333" s="98" t="s">
        <v>339</v>
      </c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43"/>
      <c r="AJ333" s="43"/>
      <c r="AK333" s="27"/>
      <c r="AL333" s="98" t="s">
        <v>313</v>
      </c>
      <c r="AM333" s="43"/>
      <c r="AN333" s="43"/>
      <c r="AO333" s="43"/>
      <c r="AP333" s="43"/>
      <c r="AQ333" s="7">
        <v>2</v>
      </c>
      <c r="AR333" s="3">
        <f t="shared" ref="AR333:AR334" si="72">34*2</f>
        <v>68</v>
      </c>
      <c r="AS333" s="8">
        <f t="shared" si="68"/>
        <v>2.9411764705882353E-2</v>
      </c>
    </row>
    <row r="334" spans="1:45" x14ac:dyDescent="0.2">
      <c r="A334" s="106"/>
      <c r="B334" s="110"/>
      <c r="C334" s="92"/>
      <c r="D334" s="51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43"/>
      <c r="AJ334" s="43"/>
      <c r="AK334" s="27"/>
      <c r="AL334" s="27"/>
      <c r="AM334" s="43"/>
      <c r="AN334" s="43"/>
      <c r="AO334" s="43"/>
      <c r="AP334" s="43"/>
      <c r="AQ334" s="7">
        <f t="shared" si="70"/>
        <v>0</v>
      </c>
      <c r="AR334" s="3">
        <f t="shared" si="72"/>
        <v>68</v>
      </c>
      <c r="AS334" s="8">
        <f t="shared" si="68"/>
        <v>0</v>
      </c>
    </row>
    <row r="335" spans="1:45" ht="38.25" x14ac:dyDescent="0.2">
      <c r="A335" s="106"/>
      <c r="B335" s="108" t="s">
        <v>32</v>
      </c>
      <c r="C335" s="92">
        <v>9</v>
      </c>
      <c r="D335" s="51"/>
      <c r="E335" s="27"/>
      <c r="F335" s="27"/>
      <c r="G335" s="27"/>
      <c r="H335" s="27"/>
      <c r="I335" s="27"/>
      <c r="J335" s="98" t="s">
        <v>151</v>
      </c>
      <c r="K335" s="27"/>
      <c r="L335" s="27"/>
      <c r="M335" s="98" t="s">
        <v>130</v>
      </c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98" t="s">
        <v>380</v>
      </c>
      <c r="AD335" s="27"/>
      <c r="AE335" s="27"/>
      <c r="AF335" s="27"/>
      <c r="AG335" s="27"/>
      <c r="AH335" s="98" t="s">
        <v>323</v>
      </c>
      <c r="AI335" s="43"/>
      <c r="AJ335" s="43"/>
      <c r="AK335" s="27"/>
      <c r="AL335" s="27"/>
      <c r="AM335" s="43"/>
      <c r="AN335" s="43"/>
      <c r="AO335" s="43"/>
      <c r="AP335" s="43"/>
      <c r="AQ335" s="7">
        <v>2</v>
      </c>
      <c r="AR335" s="3">
        <f>34*1</f>
        <v>34</v>
      </c>
      <c r="AS335" s="8">
        <f t="shared" si="68"/>
        <v>5.8823529411764705E-2</v>
      </c>
    </row>
    <row r="336" spans="1:45" ht="38.25" x14ac:dyDescent="0.2">
      <c r="A336" s="106"/>
      <c r="B336" s="109"/>
      <c r="C336" s="92" t="s">
        <v>115</v>
      </c>
      <c r="D336" s="51"/>
      <c r="E336" s="27"/>
      <c r="F336" s="27"/>
      <c r="G336" s="27"/>
      <c r="H336" s="27"/>
      <c r="I336" s="27"/>
      <c r="J336" s="98" t="s">
        <v>182</v>
      </c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98" t="s">
        <v>360</v>
      </c>
      <c r="AD336" s="27"/>
      <c r="AE336" s="27"/>
      <c r="AF336" s="27"/>
      <c r="AG336" s="27"/>
      <c r="AH336" s="27"/>
      <c r="AI336" s="43"/>
      <c r="AJ336" s="43"/>
      <c r="AK336" s="27"/>
      <c r="AL336" s="27"/>
      <c r="AM336" s="43"/>
      <c r="AN336" s="43"/>
      <c r="AO336" s="43"/>
      <c r="AP336" s="43"/>
      <c r="AQ336" s="7">
        <v>1</v>
      </c>
      <c r="AR336" s="3">
        <f t="shared" ref="AR336:AR337" si="73">34*1</f>
        <v>34</v>
      </c>
      <c r="AS336" s="8">
        <f t="shared" si="68"/>
        <v>2.9411764705882353E-2</v>
      </c>
    </row>
    <row r="337" spans="1:45" x14ac:dyDescent="0.2">
      <c r="A337" s="106"/>
      <c r="B337" s="110"/>
      <c r="C337" s="92"/>
      <c r="D337" s="51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43"/>
      <c r="AJ337" s="43"/>
      <c r="AK337" s="27"/>
      <c r="AL337" s="27"/>
      <c r="AM337" s="43"/>
      <c r="AN337" s="43"/>
      <c r="AO337" s="43"/>
      <c r="AP337" s="43"/>
      <c r="AQ337" s="7">
        <f t="shared" si="70"/>
        <v>0</v>
      </c>
      <c r="AR337" s="3">
        <f t="shared" si="73"/>
        <v>34</v>
      </c>
      <c r="AS337" s="8">
        <f t="shared" si="68"/>
        <v>0</v>
      </c>
    </row>
    <row r="338" spans="1:45" ht="38.25" x14ac:dyDescent="0.2">
      <c r="A338" s="106"/>
      <c r="B338" s="108" t="s">
        <v>30</v>
      </c>
      <c r="C338" s="92">
        <v>9</v>
      </c>
      <c r="D338" s="51"/>
      <c r="E338" s="27"/>
      <c r="F338" s="27"/>
      <c r="G338" s="27"/>
      <c r="H338" s="27"/>
      <c r="I338" s="27"/>
      <c r="J338" s="27"/>
      <c r="K338" s="27"/>
      <c r="L338" s="98" t="s">
        <v>180</v>
      </c>
      <c r="M338" s="27"/>
      <c r="N338" s="27"/>
      <c r="O338" s="27"/>
      <c r="P338" s="27"/>
      <c r="Q338" s="27"/>
      <c r="R338" s="27"/>
      <c r="S338" s="27"/>
      <c r="T338" s="98" t="s">
        <v>118</v>
      </c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98" t="s">
        <v>302</v>
      </c>
      <c r="AF338" s="27"/>
      <c r="AG338" s="27"/>
      <c r="AH338" s="27"/>
      <c r="AI338" s="43"/>
      <c r="AJ338" s="43"/>
      <c r="AK338" s="27"/>
      <c r="AL338" s="98" t="s">
        <v>301</v>
      </c>
      <c r="AM338" s="43"/>
      <c r="AN338" s="43"/>
      <c r="AO338" s="43"/>
      <c r="AP338" s="43"/>
      <c r="AQ338" s="7">
        <v>2</v>
      </c>
      <c r="AR338" s="3">
        <f>34*2</f>
        <v>68</v>
      </c>
      <c r="AS338" s="8">
        <f t="shared" si="68"/>
        <v>2.9411764705882353E-2</v>
      </c>
    </row>
    <row r="339" spans="1:45" ht="38.25" x14ac:dyDescent="0.2">
      <c r="A339" s="106"/>
      <c r="B339" s="109"/>
      <c r="C339" s="92" t="s">
        <v>115</v>
      </c>
      <c r="D339" s="51"/>
      <c r="E339" s="27"/>
      <c r="F339" s="27"/>
      <c r="G339" s="27"/>
      <c r="H339" s="27"/>
      <c r="I339" s="27"/>
      <c r="J339" s="27"/>
      <c r="K339" s="27"/>
      <c r="L339" s="27"/>
      <c r="M339" s="98" t="s">
        <v>130</v>
      </c>
      <c r="N339" s="27"/>
      <c r="O339" s="27"/>
      <c r="P339" s="27"/>
      <c r="Q339" s="27"/>
      <c r="R339" s="27"/>
      <c r="S339" s="27"/>
      <c r="T339" s="98" t="s">
        <v>177</v>
      </c>
      <c r="U339" s="27"/>
      <c r="V339" s="27"/>
      <c r="W339" s="27"/>
      <c r="X339" s="27"/>
      <c r="Y339" s="27"/>
      <c r="Z339" s="27"/>
      <c r="AA339" s="27"/>
      <c r="AB339" s="27"/>
      <c r="AC339" s="27"/>
      <c r="AD339" s="98" t="s">
        <v>361</v>
      </c>
      <c r="AE339" s="27"/>
      <c r="AF339" s="27"/>
      <c r="AG339" s="27"/>
      <c r="AH339" s="27"/>
      <c r="AI339" s="43"/>
      <c r="AJ339" s="184" t="s">
        <v>362</v>
      </c>
      <c r="AK339" s="27"/>
      <c r="AL339" s="27"/>
      <c r="AM339" s="43"/>
      <c r="AN339" s="43"/>
      <c r="AO339" s="43"/>
      <c r="AP339" s="43"/>
      <c r="AQ339" s="7">
        <v>2</v>
      </c>
      <c r="AR339" s="3">
        <f t="shared" ref="AR339:AR340" si="74">34*2</f>
        <v>68</v>
      </c>
      <c r="AS339" s="8">
        <f t="shared" si="68"/>
        <v>2.9411764705882353E-2</v>
      </c>
    </row>
    <row r="340" spans="1:45" x14ac:dyDescent="0.2">
      <c r="A340" s="106"/>
      <c r="B340" s="110"/>
      <c r="C340" s="92"/>
      <c r="D340" s="51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43"/>
      <c r="AJ340" s="43"/>
      <c r="AK340" s="27"/>
      <c r="AL340" s="27"/>
      <c r="AM340" s="43"/>
      <c r="AN340" s="43"/>
      <c r="AO340" s="43"/>
      <c r="AP340" s="43"/>
      <c r="AQ340" s="7">
        <f t="shared" si="70"/>
        <v>0</v>
      </c>
      <c r="AR340" s="3">
        <f t="shared" si="74"/>
        <v>68</v>
      </c>
      <c r="AS340" s="8">
        <f t="shared" si="68"/>
        <v>0</v>
      </c>
    </row>
    <row r="341" spans="1:45" ht="38.25" x14ac:dyDescent="0.2">
      <c r="A341" s="106"/>
      <c r="B341" s="108" t="s">
        <v>34</v>
      </c>
      <c r="C341" s="92">
        <v>9</v>
      </c>
      <c r="D341" s="51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98" t="s">
        <v>117</v>
      </c>
      <c r="Q341" s="27"/>
      <c r="R341" s="27"/>
      <c r="S341" s="27"/>
      <c r="T341" s="27"/>
      <c r="U341" s="27"/>
      <c r="V341" s="27"/>
      <c r="W341" s="98" t="s">
        <v>371</v>
      </c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43"/>
      <c r="AJ341" s="43"/>
      <c r="AK341" s="27"/>
      <c r="AL341" s="98" t="s">
        <v>256</v>
      </c>
      <c r="AM341" s="43"/>
      <c r="AN341" s="43"/>
      <c r="AO341" s="43"/>
      <c r="AP341" s="43"/>
      <c r="AQ341" s="7">
        <v>1</v>
      </c>
      <c r="AR341" s="3">
        <f>34*3</f>
        <v>102</v>
      </c>
      <c r="AS341" s="8">
        <f t="shared" si="68"/>
        <v>9.8039215686274508E-3</v>
      </c>
    </row>
    <row r="342" spans="1:45" ht="38.25" x14ac:dyDescent="0.2">
      <c r="A342" s="106"/>
      <c r="B342" s="109"/>
      <c r="C342" s="92" t="s">
        <v>115</v>
      </c>
      <c r="D342" s="51"/>
      <c r="E342" s="27"/>
      <c r="F342" s="27"/>
      <c r="G342" s="27"/>
      <c r="H342" s="27"/>
      <c r="I342" s="27"/>
      <c r="J342" s="27"/>
      <c r="K342" s="27"/>
      <c r="L342" s="27"/>
      <c r="M342" s="27"/>
      <c r="N342" s="98" t="s">
        <v>185</v>
      </c>
      <c r="O342" s="27"/>
      <c r="Q342" s="27"/>
      <c r="R342" s="27"/>
      <c r="S342" s="27"/>
      <c r="T342" s="27"/>
      <c r="U342" s="27"/>
      <c r="V342" s="27"/>
      <c r="W342" s="98" t="s">
        <v>335</v>
      </c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184" t="s">
        <v>372</v>
      </c>
      <c r="AJ342" s="43"/>
      <c r="AK342" s="27"/>
      <c r="AL342" s="27"/>
      <c r="AM342" s="43"/>
      <c r="AN342" s="43"/>
      <c r="AO342" s="43"/>
      <c r="AP342" s="43"/>
      <c r="AQ342" s="7">
        <v>1</v>
      </c>
      <c r="AR342" s="3">
        <f t="shared" ref="AR342:AR343" si="75">34*3</f>
        <v>102</v>
      </c>
      <c r="AS342" s="8">
        <f t="shared" si="68"/>
        <v>9.8039215686274508E-3</v>
      </c>
    </row>
    <row r="343" spans="1:45" x14ac:dyDescent="0.2">
      <c r="A343" s="106"/>
      <c r="B343" s="110"/>
      <c r="C343" s="92"/>
      <c r="D343" s="51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43"/>
      <c r="AJ343" s="43"/>
      <c r="AK343" s="27"/>
      <c r="AL343" s="27"/>
      <c r="AM343" s="43"/>
      <c r="AN343" s="43"/>
      <c r="AO343" s="43"/>
      <c r="AP343" s="43"/>
      <c r="AQ343" s="7">
        <f t="shared" si="70"/>
        <v>0</v>
      </c>
      <c r="AR343" s="3">
        <f t="shared" si="75"/>
        <v>102</v>
      </c>
      <c r="AS343" s="8">
        <f t="shared" si="68"/>
        <v>0</v>
      </c>
    </row>
    <row r="344" spans="1:45" ht="51" x14ac:dyDescent="0.2">
      <c r="A344" s="106"/>
      <c r="B344" s="107" t="s">
        <v>37</v>
      </c>
      <c r="C344" s="92">
        <v>9</v>
      </c>
      <c r="D344" s="51"/>
      <c r="E344" s="27"/>
      <c r="F344" s="27"/>
      <c r="G344" s="98" t="s">
        <v>216</v>
      </c>
      <c r="H344" s="27"/>
      <c r="I344" s="27"/>
      <c r="J344" s="27"/>
      <c r="K344" s="98" t="s">
        <v>123</v>
      </c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98" t="s">
        <v>276</v>
      </c>
      <c r="Z344" s="27"/>
      <c r="AA344" s="27"/>
      <c r="AB344" s="27"/>
      <c r="AC344" s="27"/>
      <c r="AD344" s="27"/>
      <c r="AE344" s="27"/>
      <c r="AF344" s="27"/>
      <c r="AG344" s="27"/>
      <c r="AH344" s="27"/>
      <c r="AI344" s="184" t="s">
        <v>277</v>
      </c>
      <c r="AJ344" s="43"/>
      <c r="AK344" s="27"/>
      <c r="AL344" s="27"/>
      <c r="AM344" s="43"/>
      <c r="AN344" s="43"/>
      <c r="AO344" s="43"/>
      <c r="AP344" s="43"/>
      <c r="AQ344" s="7">
        <v>1</v>
      </c>
      <c r="AR344" s="3">
        <f>34*2</f>
        <v>68</v>
      </c>
      <c r="AS344" s="8">
        <f t="shared" si="68"/>
        <v>1.4705882352941176E-2</v>
      </c>
    </row>
    <row r="345" spans="1:45" ht="51" x14ac:dyDescent="0.2">
      <c r="A345" s="106"/>
      <c r="B345" s="107"/>
      <c r="C345" s="92" t="s">
        <v>115</v>
      </c>
      <c r="D345" s="51"/>
      <c r="E345" s="27"/>
      <c r="F345" s="27"/>
      <c r="G345" s="98" t="s">
        <v>216</v>
      </c>
      <c r="H345" s="27"/>
      <c r="I345" s="27"/>
      <c r="J345" s="27"/>
      <c r="K345" s="98" t="s">
        <v>123</v>
      </c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98" t="s">
        <v>276</v>
      </c>
      <c r="Z345" s="27"/>
      <c r="AA345" s="27"/>
      <c r="AB345" s="27"/>
      <c r="AC345" s="27"/>
      <c r="AD345" s="27"/>
      <c r="AE345" s="27"/>
      <c r="AF345" s="27"/>
      <c r="AG345" s="27"/>
      <c r="AH345" s="27"/>
      <c r="AI345" s="184" t="s">
        <v>277</v>
      </c>
      <c r="AJ345" s="43"/>
      <c r="AK345" s="27"/>
      <c r="AL345" s="27"/>
      <c r="AM345" s="43"/>
      <c r="AN345" s="43"/>
      <c r="AO345" s="43"/>
      <c r="AP345" s="43"/>
      <c r="AQ345" s="7">
        <v>1</v>
      </c>
      <c r="AR345" s="3">
        <f t="shared" ref="AR345:AR349" si="76">34*2</f>
        <v>68</v>
      </c>
      <c r="AS345" s="8">
        <f t="shared" si="68"/>
        <v>1.4705882352941176E-2</v>
      </c>
    </row>
    <row r="346" spans="1:45" x14ac:dyDescent="0.2">
      <c r="A346" s="106"/>
      <c r="B346" s="107"/>
      <c r="C346" s="92"/>
      <c r="D346" s="51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43"/>
      <c r="AJ346" s="43"/>
      <c r="AK346" s="27"/>
      <c r="AL346" s="27"/>
      <c r="AM346" s="43"/>
      <c r="AN346" s="43"/>
      <c r="AO346" s="43"/>
      <c r="AP346" s="43"/>
      <c r="AQ346" s="7">
        <f t="shared" si="70"/>
        <v>0</v>
      </c>
      <c r="AR346" s="3">
        <f t="shared" si="76"/>
        <v>68</v>
      </c>
      <c r="AS346" s="8">
        <f t="shared" si="68"/>
        <v>0</v>
      </c>
    </row>
    <row r="347" spans="1:45" ht="38.25" x14ac:dyDescent="0.2">
      <c r="A347" s="106"/>
      <c r="B347" s="107" t="s">
        <v>29</v>
      </c>
      <c r="C347" s="92">
        <v>9</v>
      </c>
      <c r="D347" s="51"/>
      <c r="E347" s="27"/>
      <c r="F347" s="98" t="s">
        <v>212</v>
      </c>
      <c r="G347" s="27"/>
      <c r="H347" s="27"/>
      <c r="I347" s="27"/>
      <c r="J347" s="27"/>
      <c r="K347" s="98" t="s">
        <v>176</v>
      </c>
      <c r="L347" s="27"/>
      <c r="M347" s="27"/>
      <c r="N347" s="27"/>
      <c r="O347" s="27"/>
      <c r="P347" s="27"/>
      <c r="Q347" s="98" t="s">
        <v>171</v>
      </c>
      <c r="R347" s="27"/>
      <c r="S347" s="27"/>
      <c r="T347" s="27"/>
      <c r="U347" s="27"/>
      <c r="V347" s="27"/>
      <c r="W347" s="98" t="s">
        <v>388</v>
      </c>
      <c r="X347" s="27"/>
      <c r="Y347" s="27"/>
      <c r="Z347" s="27"/>
      <c r="AA347" s="27"/>
      <c r="AB347" s="27"/>
      <c r="AC347" s="27"/>
      <c r="AD347" s="27"/>
      <c r="AE347" s="27"/>
      <c r="AF347" s="27"/>
      <c r="AG347" s="98" t="s">
        <v>254</v>
      </c>
      <c r="AH347" s="27"/>
      <c r="AI347" s="43"/>
      <c r="AJ347" s="43"/>
      <c r="AK347" s="27"/>
      <c r="AL347" s="98" t="s">
        <v>313</v>
      </c>
      <c r="AM347" s="43"/>
      <c r="AN347" s="43"/>
      <c r="AO347" s="43"/>
      <c r="AP347" s="43"/>
      <c r="AQ347" s="7">
        <v>3</v>
      </c>
      <c r="AR347" s="3">
        <f t="shared" si="76"/>
        <v>68</v>
      </c>
      <c r="AS347" s="8">
        <f t="shared" si="68"/>
        <v>4.4117647058823532E-2</v>
      </c>
    </row>
    <row r="348" spans="1:45" ht="38.25" x14ac:dyDescent="0.2">
      <c r="A348" s="106"/>
      <c r="B348" s="107"/>
      <c r="C348" s="92" t="s">
        <v>115</v>
      </c>
      <c r="D348" s="51"/>
      <c r="E348" s="27"/>
      <c r="F348" s="98" t="s">
        <v>127</v>
      </c>
      <c r="G348" s="27"/>
      <c r="H348" s="27"/>
      <c r="I348" s="27"/>
      <c r="J348" s="27"/>
      <c r="K348" s="98" t="s">
        <v>123</v>
      </c>
      <c r="L348" s="27"/>
      <c r="M348" s="27"/>
      <c r="N348" s="27"/>
      <c r="O348" s="27"/>
      <c r="P348" s="27"/>
      <c r="Q348" s="98" t="s">
        <v>213</v>
      </c>
      <c r="R348" s="27"/>
      <c r="S348" s="27"/>
      <c r="T348" s="27"/>
      <c r="U348" s="27"/>
      <c r="V348" s="27"/>
      <c r="W348" s="98" t="s">
        <v>388</v>
      </c>
      <c r="X348" s="27"/>
      <c r="Y348" s="27"/>
      <c r="Z348" s="27"/>
      <c r="AA348" s="27"/>
      <c r="AB348" s="27"/>
      <c r="AC348" s="27"/>
      <c r="AD348" s="27"/>
      <c r="AE348" s="27"/>
      <c r="AF348" s="27"/>
      <c r="AG348" s="98" t="s">
        <v>354</v>
      </c>
      <c r="AH348" s="27"/>
      <c r="AI348" s="43"/>
      <c r="AJ348" s="43"/>
      <c r="AK348" s="27"/>
      <c r="AL348" s="98" t="s">
        <v>279</v>
      </c>
      <c r="AM348" s="43"/>
      <c r="AN348" s="43"/>
      <c r="AO348" s="43"/>
      <c r="AP348" s="43"/>
      <c r="AQ348" s="7">
        <v>3</v>
      </c>
      <c r="AR348" s="3">
        <f t="shared" si="76"/>
        <v>68</v>
      </c>
      <c r="AS348" s="8">
        <f t="shared" si="68"/>
        <v>4.4117647058823532E-2</v>
      </c>
    </row>
    <row r="349" spans="1:45" x14ac:dyDescent="0.2">
      <c r="A349" s="106"/>
      <c r="B349" s="107"/>
      <c r="C349" s="92"/>
      <c r="D349" s="51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43"/>
      <c r="AJ349" s="43"/>
      <c r="AK349" s="27"/>
      <c r="AL349" s="27"/>
      <c r="AM349" s="43"/>
      <c r="AN349" s="43"/>
      <c r="AO349" s="43"/>
      <c r="AP349" s="43"/>
      <c r="AQ349" s="7">
        <f t="shared" si="70"/>
        <v>0</v>
      </c>
      <c r="AR349" s="3">
        <f t="shared" si="76"/>
        <v>68</v>
      </c>
      <c r="AS349" s="8">
        <f t="shared" si="68"/>
        <v>0</v>
      </c>
    </row>
    <row r="350" spans="1:45" x14ac:dyDescent="0.2">
      <c r="A350" s="106"/>
      <c r="B350" s="107" t="s">
        <v>74</v>
      </c>
      <c r="C350" s="92">
        <v>9</v>
      </c>
      <c r="D350" s="51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43"/>
      <c r="AJ350" s="43"/>
      <c r="AK350" s="27"/>
      <c r="AL350" s="27"/>
      <c r="AM350" s="43"/>
      <c r="AN350" s="43"/>
      <c r="AO350" s="43"/>
      <c r="AP350" s="43"/>
      <c r="AQ350" s="7">
        <f t="shared" si="70"/>
        <v>0</v>
      </c>
      <c r="AR350" s="3">
        <f>34*1</f>
        <v>34</v>
      </c>
      <c r="AS350" s="8">
        <f t="shared" si="68"/>
        <v>0</v>
      </c>
    </row>
    <row r="351" spans="1:45" x14ac:dyDescent="0.2">
      <c r="A351" s="106"/>
      <c r="B351" s="107"/>
      <c r="C351" s="92" t="s">
        <v>115</v>
      </c>
      <c r="D351" s="51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43"/>
      <c r="AJ351" s="43"/>
      <c r="AK351" s="27"/>
      <c r="AL351" s="27"/>
      <c r="AM351" s="43"/>
      <c r="AN351" s="43"/>
      <c r="AO351" s="43"/>
      <c r="AP351" s="43"/>
      <c r="AQ351" s="7">
        <f t="shared" si="70"/>
        <v>0</v>
      </c>
      <c r="AR351" s="3">
        <f t="shared" ref="AR351:AR355" si="77">34*1</f>
        <v>34</v>
      </c>
      <c r="AS351" s="8">
        <f t="shared" si="68"/>
        <v>0</v>
      </c>
    </row>
    <row r="352" spans="1:45" x14ac:dyDescent="0.2">
      <c r="A352" s="106"/>
      <c r="B352" s="107"/>
      <c r="C352" s="92"/>
      <c r="D352" s="51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43"/>
      <c r="AJ352" s="43"/>
      <c r="AK352" s="27"/>
      <c r="AL352" s="27"/>
      <c r="AM352" s="43"/>
      <c r="AN352" s="43"/>
      <c r="AO352" s="43"/>
      <c r="AP352" s="43"/>
      <c r="AQ352" s="7">
        <f t="shared" si="70"/>
        <v>0</v>
      </c>
      <c r="AR352" s="3">
        <f t="shared" si="77"/>
        <v>34</v>
      </c>
      <c r="AS352" s="8">
        <f t="shared" si="68"/>
        <v>0</v>
      </c>
    </row>
    <row r="353" spans="1:45" x14ac:dyDescent="0.2">
      <c r="A353" s="106"/>
      <c r="B353" s="107" t="s">
        <v>87</v>
      </c>
      <c r="C353" s="92">
        <v>9</v>
      </c>
      <c r="D353" s="51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43"/>
      <c r="AJ353" s="43"/>
      <c r="AK353" s="27"/>
      <c r="AL353" s="27"/>
      <c r="AM353" s="43"/>
      <c r="AN353" s="43"/>
      <c r="AO353" s="43"/>
      <c r="AP353" s="43"/>
      <c r="AQ353" s="7">
        <f t="shared" si="70"/>
        <v>0</v>
      </c>
      <c r="AR353" s="3">
        <f t="shared" si="77"/>
        <v>34</v>
      </c>
      <c r="AS353" s="8">
        <f t="shared" si="68"/>
        <v>0</v>
      </c>
    </row>
    <row r="354" spans="1:45" x14ac:dyDescent="0.2">
      <c r="A354" s="106"/>
      <c r="B354" s="107"/>
      <c r="C354" s="92" t="s">
        <v>115</v>
      </c>
      <c r="D354" s="51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43"/>
      <c r="AJ354" s="43"/>
      <c r="AK354" s="27"/>
      <c r="AL354" s="27"/>
      <c r="AM354" s="43"/>
      <c r="AN354" s="43"/>
      <c r="AO354" s="43"/>
      <c r="AP354" s="43"/>
      <c r="AQ354" s="7">
        <f t="shared" si="70"/>
        <v>0</v>
      </c>
      <c r="AR354" s="3">
        <f t="shared" si="77"/>
        <v>34</v>
      </c>
      <c r="AS354" s="8">
        <f t="shared" si="68"/>
        <v>0</v>
      </c>
    </row>
    <row r="355" spans="1:45" x14ac:dyDescent="0.2">
      <c r="A355" s="106"/>
      <c r="B355" s="107"/>
      <c r="C355" s="92"/>
      <c r="D355" s="51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43"/>
      <c r="AJ355" s="43"/>
      <c r="AK355" s="27"/>
      <c r="AL355" s="27"/>
      <c r="AM355" s="43"/>
      <c r="AN355" s="43"/>
      <c r="AO355" s="43"/>
      <c r="AP355" s="43"/>
      <c r="AQ355" s="7">
        <f t="shared" si="70"/>
        <v>0</v>
      </c>
      <c r="AR355" s="3">
        <f t="shared" si="77"/>
        <v>34</v>
      </c>
      <c r="AS355" s="8">
        <f t="shared" si="68"/>
        <v>0</v>
      </c>
    </row>
    <row r="356" spans="1:45" ht="12.75" customHeight="1" x14ac:dyDescent="0.2">
      <c r="A356" s="106"/>
      <c r="B356" s="107" t="s">
        <v>71</v>
      </c>
      <c r="C356" s="92">
        <v>9</v>
      </c>
      <c r="D356" s="53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42"/>
      <c r="U356" s="27"/>
      <c r="V356" s="27"/>
      <c r="W356" s="27"/>
      <c r="X356" s="27"/>
      <c r="Y356" s="27"/>
      <c r="Z356" s="27"/>
      <c r="AA356" s="27"/>
      <c r="AB356" s="27"/>
      <c r="AC356" s="27"/>
      <c r="AD356" s="42"/>
      <c r="AE356" s="27"/>
      <c r="AF356" s="27"/>
      <c r="AG356" s="27"/>
      <c r="AH356" s="27"/>
      <c r="AI356" s="43"/>
      <c r="AJ356" s="43"/>
      <c r="AK356" s="27"/>
      <c r="AL356" s="27"/>
      <c r="AM356" s="43"/>
      <c r="AN356" s="43"/>
      <c r="AO356" s="43"/>
      <c r="AP356" s="43"/>
      <c r="AQ356" s="7">
        <f t="shared" si="70"/>
        <v>0</v>
      </c>
      <c r="AR356" s="3">
        <f>34*2</f>
        <v>68</v>
      </c>
      <c r="AS356" s="8">
        <f t="shared" si="68"/>
        <v>0</v>
      </c>
    </row>
    <row r="357" spans="1:45" ht="12.75" customHeight="1" x14ac:dyDescent="0.2">
      <c r="A357" s="106"/>
      <c r="B357" s="107"/>
      <c r="C357" s="92" t="s">
        <v>115</v>
      </c>
      <c r="D357" s="53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44"/>
      <c r="T357" s="42"/>
      <c r="U357" s="27"/>
      <c r="V357" s="27"/>
      <c r="W357" s="27"/>
      <c r="X357" s="27"/>
      <c r="Y357" s="27"/>
      <c r="Z357" s="27"/>
      <c r="AA357" s="27"/>
      <c r="AB357" s="27"/>
      <c r="AC357" s="44"/>
      <c r="AD357" s="42"/>
      <c r="AE357" s="27"/>
      <c r="AF357" s="27"/>
      <c r="AG357" s="27"/>
      <c r="AH357" s="27"/>
      <c r="AI357" s="43"/>
      <c r="AJ357" s="43"/>
      <c r="AK357" s="27"/>
      <c r="AL357" s="27"/>
      <c r="AM357" s="43"/>
      <c r="AN357" s="43"/>
      <c r="AO357" s="43"/>
      <c r="AP357" s="43"/>
      <c r="AQ357" s="7">
        <f t="shared" si="70"/>
        <v>0</v>
      </c>
      <c r="AR357" s="3">
        <f t="shared" ref="AR357:AR358" si="78">34*2</f>
        <v>68</v>
      </c>
      <c r="AS357" s="8">
        <f t="shared" si="68"/>
        <v>0</v>
      </c>
    </row>
    <row r="358" spans="1:45" ht="12.75" customHeight="1" x14ac:dyDescent="0.2">
      <c r="A358" s="106"/>
      <c r="B358" s="107"/>
      <c r="C358" s="92"/>
      <c r="D358" s="51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42"/>
      <c r="T358" s="27"/>
      <c r="U358" s="27"/>
      <c r="V358" s="27"/>
      <c r="W358" s="27"/>
      <c r="X358" s="27"/>
      <c r="Y358" s="27"/>
      <c r="Z358" s="27"/>
      <c r="AA358" s="27"/>
      <c r="AB358" s="27"/>
      <c r="AC358" s="42"/>
      <c r="AD358" s="27"/>
      <c r="AE358" s="27"/>
      <c r="AF358" s="27"/>
      <c r="AG358" s="27"/>
      <c r="AH358" s="27"/>
      <c r="AI358" s="43"/>
      <c r="AJ358" s="43"/>
      <c r="AK358" s="27"/>
      <c r="AL358" s="27"/>
      <c r="AM358" s="43"/>
      <c r="AN358" s="43"/>
      <c r="AO358" s="43"/>
      <c r="AP358" s="43"/>
      <c r="AQ358" s="7">
        <f t="shared" si="70"/>
        <v>0</v>
      </c>
      <c r="AR358" s="3">
        <f t="shared" si="78"/>
        <v>68</v>
      </c>
      <c r="AS358" s="8">
        <f t="shared" si="68"/>
        <v>0</v>
      </c>
    </row>
    <row r="359" spans="1:45" ht="27" customHeight="1" x14ac:dyDescent="0.2">
      <c r="A359" s="68"/>
      <c r="B359" s="69"/>
      <c r="C359" s="69"/>
      <c r="D359" s="69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  <c r="AL359" s="67"/>
      <c r="AM359" s="68"/>
      <c r="AN359" s="68"/>
      <c r="AO359" s="68"/>
      <c r="AP359" s="68"/>
      <c r="AQ359" s="68"/>
      <c r="AR359" s="68"/>
      <c r="AS359" s="68"/>
    </row>
    <row r="360" spans="1:45" ht="111.75" customHeight="1" x14ac:dyDescent="0.2">
      <c r="A360" s="117" t="s">
        <v>41</v>
      </c>
      <c r="B360" s="118"/>
      <c r="C360" s="118"/>
      <c r="D360" s="119"/>
      <c r="E360" s="156" t="s">
        <v>40</v>
      </c>
      <c r="F360" s="156"/>
      <c r="G360" s="156"/>
      <c r="H360" s="156"/>
      <c r="I360" s="156"/>
      <c r="J360" s="156"/>
      <c r="K360" s="156"/>
      <c r="L360" s="156"/>
      <c r="M360" s="156"/>
      <c r="N360" s="156"/>
      <c r="O360" s="156"/>
      <c r="P360" s="156"/>
      <c r="Q360" s="156"/>
      <c r="R360" s="156"/>
      <c r="S360" s="156"/>
      <c r="T360" s="156"/>
      <c r="U360" s="156"/>
      <c r="V360" s="156"/>
      <c r="W360" s="156"/>
      <c r="X360" s="156"/>
      <c r="Y360" s="156"/>
      <c r="Z360" s="156"/>
      <c r="AA360" s="156"/>
      <c r="AB360" s="156"/>
      <c r="AC360" s="156"/>
      <c r="AD360" s="156"/>
      <c r="AE360" s="156"/>
      <c r="AF360" s="156"/>
      <c r="AG360" s="156"/>
      <c r="AH360" s="156"/>
      <c r="AI360" s="156"/>
      <c r="AJ360" s="156"/>
      <c r="AK360" s="156"/>
      <c r="AL360" s="156"/>
      <c r="AM360" s="156"/>
      <c r="AN360" s="156"/>
      <c r="AO360" s="156"/>
      <c r="AP360" s="156"/>
      <c r="AQ360" s="137" t="s">
        <v>20</v>
      </c>
      <c r="AR360" s="160" t="s">
        <v>22</v>
      </c>
      <c r="AS360" s="161" t="s">
        <v>21</v>
      </c>
    </row>
    <row r="361" spans="1:45" ht="12.75" customHeight="1" x14ac:dyDescent="0.2">
      <c r="A361" s="111" t="s">
        <v>0</v>
      </c>
      <c r="B361" s="112"/>
      <c r="C361" s="113"/>
      <c r="D361" s="23" t="s">
        <v>18</v>
      </c>
      <c r="E361" s="107" t="s">
        <v>1</v>
      </c>
      <c r="F361" s="107"/>
      <c r="G361" s="107"/>
      <c r="H361" s="107"/>
      <c r="I361" s="107" t="s">
        <v>2</v>
      </c>
      <c r="J361" s="107"/>
      <c r="K361" s="107"/>
      <c r="L361" s="107"/>
      <c r="M361" s="107" t="s">
        <v>3</v>
      </c>
      <c r="N361" s="107"/>
      <c r="O361" s="107"/>
      <c r="P361" s="107"/>
      <c r="Q361" s="107" t="s">
        <v>4</v>
      </c>
      <c r="R361" s="107"/>
      <c r="S361" s="107"/>
      <c r="T361" s="107"/>
      <c r="U361" s="107" t="s">
        <v>5</v>
      </c>
      <c r="V361" s="107"/>
      <c r="W361" s="107"/>
      <c r="X361" s="107" t="s">
        <v>6</v>
      </c>
      <c r="Y361" s="107"/>
      <c r="Z361" s="107"/>
      <c r="AA361" s="107"/>
      <c r="AB361" s="107" t="s">
        <v>7</v>
      </c>
      <c r="AC361" s="107"/>
      <c r="AD361" s="107"/>
      <c r="AE361" s="107" t="s">
        <v>8</v>
      </c>
      <c r="AF361" s="107"/>
      <c r="AG361" s="107"/>
      <c r="AH361" s="107"/>
      <c r="AI361" s="107"/>
      <c r="AJ361" s="107" t="s">
        <v>9</v>
      </c>
      <c r="AK361" s="107"/>
      <c r="AL361" s="107"/>
      <c r="AM361" s="107" t="s">
        <v>10</v>
      </c>
      <c r="AN361" s="107"/>
      <c r="AO361" s="107"/>
      <c r="AP361" s="107"/>
      <c r="AQ361" s="137"/>
      <c r="AR361" s="160"/>
      <c r="AS361" s="161"/>
    </row>
    <row r="362" spans="1:45" x14ac:dyDescent="0.2">
      <c r="A362" s="114"/>
      <c r="B362" s="115"/>
      <c r="C362" s="116"/>
      <c r="D362" s="23" t="s">
        <v>19</v>
      </c>
      <c r="E362" s="5">
        <v>1</v>
      </c>
      <c r="F362" s="5">
        <v>2</v>
      </c>
      <c r="G362" s="5">
        <v>3</v>
      </c>
      <c r="H362" s="5">
        <v>4</v>
      </c>
      <c r="I362" s="5">
        <v>5</v>
      </c>
      <c r="J362" s="5">
        <v>6</v>
      </c>
      <c r="K362" s="5">
        <v>7</v>
      </c>
      <c r="L362" s="5">
        <v>8</v>
      </c>
      <c r="M362" s="5">
        <v>9</v>
      </c>
      <c r="N362" s="5">
        <v>10</v>
      </c>
      <c r="O362" s="5">
        <v>11</v>
      </c>
      <c r="P362" s="5">
        <v>12</v>
      </c>
      <c r="Q362" s="5">
        <v>13</v>
      </c>
      <c r="R362" s="5">
        <v>14</v>
      </c>
      <c r="S362" s="5">
        <v>15</v>
      </c>
      <c r="T362" s="5">
        <v>16</v>
      </c>
      <c r="U362" s="5">
        <v>17</v>
      </c>
      <c r="V362" s="5">
        <v>18</v>
      </c>
      <c r="W362" s="5">
        <v>19</v>
      </c>
      <c r="X362" s="5">
        <v>20</v>
      </c>
      <c r="Y362" s="5">
        <v>21</v>
      </c>
      <c r="Z362" s="5">
        <v>22</v>
      </c>
      <c r="AA362" s="5">
        <v>23</v>
      </c>
      <c r="AB362" s="5">
        <v>24</v>
      </c>
      <c r="AC362" s="5">
        <v>25</v>
      </c>
      <c r="AD362" s="5">
        <v>26</v>
      </c>
      <c r="AE362" s="5">
        <v>27</v>
      </c>
      <c r="AF362" s="5">
        <v>28</v>
      </c>
      <c r="AG362" s="5">
        <v>29</v>
      </c>
      <c r="AH362" s="5">
        <v>30</v>
      </c>
      <c r="AI362" s="5">
        <v>31</v>
      </c>
      <c r="AJ362" s="5">
        <v>32</v>
      </c>
      <c r="AK362" s="5">
        <v>33</v>
      </c>
      <c r="AL362" s="5">
        <v>34</v>
      </c>
      <c r="AM362" s="5">
        <v>35</v>
      </c>
      <c r="AN362" s="5">
        <v>36</v>
      </c>
      <c r="AO362" s="5">
        <v>37</v>
      </c>
      <c r="AP362" s="5">
        <v>38</v>
      </c>
      <c r="AQ362" s="137"/>
      <c r="AR362" s="160"/>
      <c r="AS362" s="161"/>
    </row>
    <row r="363" spans="1:45" ht="51" x14ac:dyDescent="0.2">
      <c r="A363" s="106" t="s">
        <v>25</v>
      </c>
      <c r="B363" s="108" t="s">
        <v>13</v>
      </c>
      <c r="C363" s="54">
        <v>10</v>
      </c>
      <c r="D363" s="53"/>
      <c r="E363" s="4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98" t="s">
        <v>171</v>
      </c>
      <c r="R363" s="27"/>
      <c r="S363" s="27"/>
      <c r="T363" s="98" t="s">
        <v>126</v>
      </c>
      <c r="U363" s="98" t="s">
        <v>345</v>
      </c>
      <c r="V363" s="27"/>
      <c r="W363" s="27"/>
      <c r="X363" s="27"/>
      <c r="Y363" s="27"/>
      <c r="Z363" s="98" t="s">
        <v>346</v>
      </c>
      <c r="AA363" s="27"/>
      <c r="AB363" s="27"/>
      <c r="AC363" s="27"/>
      <c r="AD363" s="27"/>
      <c r="AE363" s="27"/>
      <c r="AF363" s="27"/>
      <c r="AG363" s="27"/>
      <c r="AH363" s="27"/>
      <c r="AI363" s="104" t="s">
        <v>296</v>
      </c>
      <c r="AJ363" s="27"/>
      <c r="AK363" s="27"/>
      <c r="AL363" s="98" t="s">
        <v>256</v>
      </c>
      <c r="AM363" s="43"/>
      <c r="AN363" s="43"/>
      <c r="AO363" s="43"/>
      <c r="AP363" s="43"/>
      <c r="AQ363" s="7">
        <v>2</v>
      </c>
      <c r="AR363" s="82">
        <f>34*2</f>
        <v>68</v>
      </c>
      <c r="AS363" s="8">
        <f t="shared" ref="AS363:AS410" si="79">AQ363/AR363</f>
        <v>2.9411764705882353E-2</v>
      </c>
    </row>
    <row r="364" spans="1:45" x14ac:dyDescent="0.2">
      <c r="A364" s="106"/>
      <c r="B364" s="109"/>
      <c r="C364" s="54"/>
      <c r="D364" s="53"/>
      <c r="E364" s="4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43"/>
      <c r="AN364" s="43"/>
      <c r="AO364" s="43"/>
      <c r="AP364" s="43"/>
      <c r="AQ364" s="7">
        <f t="shared" ref="AQ364:AQ410" si="80">SUM(E364:AP364)</f>
        <v>0</v>
      </c>
      <c r="AR364" s="82">
        <f t="shared" ref="AR364:AR365" si="81">34*2</f>
        <v>68</v>
      </c>
      <c r="AS364" s="8">
        <f t="shared" si="79"/>
        <v>0</v>
      </c>
    </row>
    <row r="365" spans="1:45" x14ac:dyDescent="0.2">
      <c r="A365" s="106"/>
      <c r="B365" s="110"/>
      <c r="C365" s="54"/>
      <c r="D365" s="53"/>
      <c r="E365" s="4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43"/>
      <c r="AN365" s="43"/>
      <c r="AO365" s="43"/>
      <c r="AP365" s="43"/>
      <c r="AQ365" s="7">
        <f t="shared" si="80"/>
        <v>0</v>
      </c>
      <c r="AR365" s="82">
        <f t="shared" si="81"/>
        <v>68</v>
      </c>
      <c r="AS365" s="8">
        <f t="shared" si="79"/>
        <v>0</v>
      </c>
    </row>
    <row r="366" spans="1:45" ht="51" x14ac:dyDescent="0.2">
      <c r="A366" s="106"/>
      <c r="B366" s="108" t="s">
        <v>27</v>
      </c>
      <c r="C366" s="93">
        <v>10</v>
      </c>
      <c r="D366" s="53"/>
      <c r="E366" s="4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98" t="s">
        <v>174</v>
      </c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104" t="s">
        <v>300</v>
      </c>
      <c r="AM366" s="43"/>
      <c r="AN366" s="43"/>
      <c r="AO366" s="43"/>
      <c r="AP366" s="43"/>
      <c r="AQ366" s="7">
        <v>1</v>
      </c>
      <c r="AR366" s="82">
        <f>34*3</f>
        <v>102</v>
      </c>
      <c r="AS366" s="8">
        <f t="shared" si="79"/>
        <v>9.8039215686274508E-3</v>
      </c>
    </row>
    <row r="367" spans="1:45" ht="15" customHeight="1" x14ac:dyDescent="0.2">
      <c r="A367" s="106"/>
      <c r="B367" s="109"/>
      <c r="C367" s="93"/>
      <c r="D367" s="51"/>
      <c r="E367" s="4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43"/>
      <c r="AN367" s="43"/>
      <c r="AO367" s="43"/>
      <c r="AP367" s="43"/>
      <c r="AQ367" s="7">
        <f t="shared" si="80"/>
        <v>0</v>
      </c>
      <c r="AR367" s="82">
        <f t="shared" ref="AR367:AR371" si="82">34*3</f>
        <v>102</v>
      </c>
      <c r="AS367" s="8">
        <f t="shared" si="79"/>
        <v>0</v>
      </c>
    </row>
    <row r="368" spans="1:45" x14ac:dyDescent="0.2">
      <c r="A368" s="106"/>
      <c r="B368" s="110"/>
      <c r="C368" s="93"/>
      <c r="D368" s="53"/>
      <c r="E368" s="4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43"/>
      <c r="AN368" s="43"/>
      <c r="AO368" s="43"/>
      <c r="AP368" s="43"/>
      <c r="AQ368" s="7">
        <f t="shared" si="80"/>
        <v>0</v>
      </c>
      <c r="AR368" s="82">
        <f t="shared" si="82"/>
        <v>102</v>
      </c>
      <c r="AS368" s="8">
        <f t="shared" si="79"/>
        <v>0</v>
      </c>
    </row>
    <row r="369" spans="1:45" ht="51" x14ac:dyDescent="0.2">
      <c r="A369" s="106"/>
      <c r="B369" s="108" t="s">
        <v>12</v>
      </c>
      <c r="C369" s="93">
        <v>10</v>
      </c>
      <c r="D369" s="51"/>
      <c r="E369" s="98" t="s">
        <v>122</v>
      </c>
      <c r="F369" s="27"/>
      <c r="G369" s="27"/>
      <c r="H369" s="27"/>
      <c r="I369" s="27"/>
      <c r="J369" s="27"/>
      <c r="K369" s="27"/>
      <c r="L369" s="27"/>
      <c r="M369" s="27"/>
      <c r="N369" s="98" t="s">
        <v>186</v>
      </c>
      <c r="O369" s="27"/>
      <c r="P369" s="27"/>
      <c r="Q369" s="27"/>
      <c r="R369" s="27"/>
      <c r="S369" s="27"/>
      <c r="T369" s="98" t="s">
        <v>118</v>
      </c>
      <c r="U369" s="27"/>
      <c r="V369" s="27"/>
      <c r="W369" s="27"/>
      <c r="X369" s="98" t="s">
        <v>274</v>
      </c>
      <c r="Y369" s="27"/>
      <c r="Z369" s="27"/>
      <c r="AA369" s="98" t="s">
        <v>260</v>
      </c>
      <c r="AB369" s="27"/>
      <c r="AC369" s="27"/>
      <c r="AD369" s="98" t="s">
        <v>308</v>
      </c>
      <c r="AE369" s="27"/>
      <c r="AF369" s="27"/>
      <c r="AG369" s="27"/>
      <c r="AH369" s="98" t="s">
        <v>316</v>
      </c>
      <c r="AI369" s="27"/>
      <c r="AJ369" s="27"/>
      <c r="AK369" s="27"/>
      <c r="AL369" s="104" t="s">
        <v>300</v>
      </c>
      <c r="AM369" s="43"/>
      <c r="AN369" s="43"/>
      <c r="AO369" s="43"/>
      <c r="AP369" s="43"/>
      <c r="AQ369" s="7">
        <v>3</v>
      </c>
      <c r="AR369" s="82">
        <f t="shared" si="82"/>
        <v>102</v>
      </c>
      <c r="AS369" s="8">
        <f t="shared" si="79"/>
        <v>2.9411764705882353E-2</v>
      </c>
    </row>
    <row r="370" spans="1:45" x14ac:dyDescent="0.2">
      <c r="A370" s="106"/>
      <c r="B370" s="109"/>
      <c r="C370" s="93"/>
      <c r="D370" s="53"/>
      <c r="E370" s="4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43"/>
      <c r="AN370" s="43"/>
      <c r="AO370" s="43"/>
      <c r="AP370" s="43"/>
      <c r="AQ370" s="7">
        <f t="shared" si="80"/>
        <v>0</v>
      </c>
      <c r="AR370" s="82">
        <f t="shared" si="82"/>
        <v>102</v>
      </c>
      <c r="AS370" s="8">
        <f t="shared" si="79"/>
        <v>0</v>
      </c>
    </row>
    <row r="371" spans="1:45" x14ac:dyDescent="0.2">
      <c r="A371" s="106"/>
      <c r="B371" s="110"/>
      <c r="C371" s="93"/>
      <c r="D371" s="53"/>
      <c r="E371" s="4"/>
      <c r="F371" s="27"/>
      <c r="G371" s="27"/>
      <c r="H371" s="27"/>
      <c r="I371" s="42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43"/>
      <c r="AN371" s="43"/>
      <c r="AO371" s="43"/>
      <c r="AP371" s="43"/>
      <c r="AQ371" s="7">
        <f t="shared" si="80"/>
        <v>0</v>
      </c>
      <c r="AR371" s="82">
        <f t="shared" si="82"/>
        <v>102</v>
      </c>
      <c r="AS371" s="8">
        <f t="shared" si="79"/>
        <v>0</v>
      </c>
    </row>
    <row r="372" spans="1:45" ht="14.25" customHeight="1" x14ac:dyDescent="0.2">
      <c r="A372" s="106"/>
      <c r="B372" s="108" t="s">
        <v>88</v>
      </c>
      <c r="C372" s="93">
        <v>10</v>
      </c>
      <c r="D372" s="53"/>
      <c r="E372" s="4"/>
      <c r="F372" s="27"/>
      <c r="G372" s="27"/>
      <c r="H372" s="44"/>
      <c r="I372" s="42"/>
      <c r="J372" s="27"/>
      <c r="K372" s="98" t="s">
        <v>124</v>
      </c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98" t="s">
        <v>335</v>
      </c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104" t="s">
        <v>283</v>
      </c>
      <c r="AK372" s="98" t="s">
        <v>370</v>
      </c>
      <c r="AL372" s="27"/>
      <c r="AM372" s="43"/>
      <c r="AN372" s="43"/>
      <c r="AO372" s="43"/>
      <c r="AP372" s="43"/>
      <c r="AQ372" s="7">
        <v>1</v>
      </c>
      <c r="AR372" s="82">
        <f>34*2</f>
        <v>68</v>
      </c>
      <c r="AS372" s="8">
        <f t="shared" si="79"/>
        <v>1.4705882352941176E-2</v>
      </c>
    </row>
    <row r="373" spans="1:45" x14ac:dyDescent="0.2">
      <c r="A373" s="106"/>
      <c r="B373" s="109"/>
      <c r="C373" s="93"/>
      <c r="D373" s="81"/>
      <c r="E373" s="4"/>
      <c r="F373" s="27"/>
      <c r="G373" s="27"/>
      <c r="H373" s="42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43"/>
      <c r="AN373" s="43"/>
      <c r="AO373" s="43"/>
      <c r="AP373" s="43"/>
      <c r="AQ373" s="7">
        <f t="shared" si="80"/>
        <v>0</v>
      </c>
      <c r="AR373" s="82">
        <f t="shared" ref="AR373:AR380" si="83">34*2</f>
        <v>68</v>
      </c>
      <c r="AS373" s="8">
        <f t="shared" si="79"/>
        <v>0</v>
      </c>
    </row>
    <row r="374" spans="1:45" x14ac:dyDescent="0.2">
      <c r="A374" s="106"/>
      <c r="B374" s="110"/>
      <c r="C374" s="93"/>
      <c r="D374" s="53"/>
      <c r="E374" s="4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43"/>
      <c r="AJ374" s="43"/>
      <c r="AK374" s="27"/>
      <c r="AL374" s="27"/>
      <c r="AM374" s="43"/>
      <c r="AN374" s="43"/>
      <c r="AO374" s="43"/>
      <c r="AP374" s="43"/>
      <c r="AQ374" s="7">
        <f t="shared" si="80"/>
        <v>0</v>
      </c>
      <c r="AR374" s="82">
        <f t="shared" si="83"/>
        <v>68</v>
      </c>
      <c r="AS374" s="8">
        <f t="shared" si="79"/>
        <v>0</v>
      </c>
    </row>
    <row r="375" spans="1:45" ht="38.25" x14ac:dyDescent="0.2">
      <c r="A375" s="106"/>
      <c r="B375" s="108" t="s">
        <v>85</v>
      </c>
      <c r="C375" s="93">
        <v>10</v>
      </c>
      <c r="D375" s="53"/>
      <c r="E375" s="4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98" t="s">
        <v>131</v>
      </c>
      <c r="Q375" s="27"/>
      <c r="R375" s="27"/>
      <c r="S375" s="27"/>
      <c r="T375" s="27"/>
      <c r="U375" s="27"/>
      <c r="V375" s="27"/>
      <c r="W375" s="27"/>
      <c r="X375" s="27"/>
      <c r="Y375" s="27"/>
      <c r="Z375" s="98" t="s">
        <v>385</v>
      </c>
      <c r="AA375" s="27"/>
      <c r="AB375" s="27"/>
      <c r="AC375" s="27"/>
      <c r="AD375" s="27"/>
      <c r="AE375" s="27"/>
      <c r="AF375" s="27"/>
      <c r="AG375" s="98" t="s">
        <v>336</v>
      </c>
      <c r="AH375" s="27"/>
      <c r="AI375" s="43"/>
      <c r="AJ375" s="43"/>
      <c r="AK375" s="27"/>
      <c r="AL375" s="98" t="s">
        <v>279</v>
      </c>
      <c r="AM375" s="43"/>
      <c r="AN375" s="43"/>
      <c r="AO375" s="43"/>
      <c r="AP375" s="43"/>
      <c r="AQ375" s="7">
        <v>1</v>
      </c>
      <c r="AR375" s="82">
        <f t="shared" si="83"/>
        <v>68</v>
      </c>
      <c r="AS375" s="8">
        <f t="shared" si="79"/>
        <v>1.4705882352941176E-2</v>
      </c>
    </row>
    <row r="376" spans="1:45" x14ac:dyDescent="0.2">
      <c r="A376" s="106"/>
      <c r="B376" s="109"/>
      <c r="C376" s="93"/>
      <c r="D376" s="53"/>
      <c r="E376" s="4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43"/>
      <c r="AJ376" s="43"/>
      <c r="AK376" s="27"/>
      <c r="AL376" s="27"/>
      <c r="AM376" s="43"/>
      <c r="AN376" s="43"/>
      <c r="AO376" s="43"/>
      <c r="AP376" s="43"/>
      <c r="AQ376" s="7">
        <f t="shared" si="80"/>
        <v>0</v>
      </c>
      <c r="AR376" s="82">
        <f t="shared" si="83"/>
        <v>68</v>
      </c>
      <c r="AS376" s="8">
        <f t="shared" si="79"/>
        <v>0</v>
      </c>
    </row>
    <row r="377" spans="1:45" x14ac:dyDescent="0.2">
      <c r="A377" s="106"/>
      <c r="B377" s="110"/>
      <c r="C377" s="93"/>
      <c r="D377" s="53"/>
      <c r="E377" s="4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43"/>
      <c r="AJ377" s="43"/>
      <c r="AK377" s="27"/>
      <c r="AL377" s="27"/>
      <c r="AM377" s="43"/>
      <c r="AN377" s="43"/>
      <c r="AO377" s="43"/>
      <c r="AP377" s="43"/>
      <c r="AQ377" s="7">
        <f t="shared" si="80"/>
        <v>0</v>
      </c>
      <c r="AR377" s="82">
        <f t="shared" si="83"/>
        <v>68</v>
      </c>
      <c r="AS377" s="8">
        <f t="shared" si="79"/>
        <v>0</v>
      </c>
    </row>
    <row r="378" spans="1:45" ht="38.25" x14ac:dyDescent="0.2">
      <c r="A378" s="106"/>
      <c r="B378" s="108" t="s">
        <v>86</v>
      </c>
      <c r="C378" s="93">
        <v>10</v>
      </c>
      <c r="D378" s="51"/>
      <c r="E378" s="4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98" t="s">
        <v>170</v>
      </c>
      <c r="R378" s="27"/>
      <c r="S378" s="27"/>
      <c r="T378" s="27"/>
      <c r="U378" s="98" t="s">
        <v>386</v>
      </c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43"/>
      <c r="AJ378" s="43"/>
      <c r="AK378" s="98" t="s">
        <v>350</v>
      </c>
      <c r="AL378" s="27"/>
      <c r="AM378" s="43"/>
      <c r="AN378" s="43"/>
      <c r="AO378" s="43"/>
      <c r="AP378" s="43"/>
      <c r="AQ378" s="7">
        <v>1</v>
      </c>
      <c r="AR378" s="82">
        <f t="shared" si="83"/>
        <v>68</v>
      </c>
      <c r="AS378" s="8">
        <f t="shared" si="79"/>
        <v>1.4705882352941176E-2</v>
      </c>
    </row>
    <row r="379" spans="1:45" x14ac:dyDescent="0.2">
      <c r="A379" s="106"/>
      <c r="B379" s="109"/>
      <c r="C379" s="93"/>
      <c r="D379" s="53"/>
      <c r="E379" s="4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43"/>
      <c r="AJ379" s="43"/>
      <c r="AK379" s="27"/>
      <c r="AL379" s="27"/>
      <c r="AM379" s="43"/>
      <c r="AN379" s="43"/>
      <c r="AO379" s="43"/>
      <c r="AP379" s="43"/>
      <c r="AQ379" s="7">
        <f t="shared" si="80"/>
        <v>0</v>
      </c>
      <c r="AR379" s="82">
        <f t="shared" si="83"/>
        <v>68</v>
      </c>
      <c r="AS379" s="8">
        <f t="shared" si="79"/>
        <v>0</v>
      </c>
    </row>
    <row r="380" spans="1:45" x14ac:dyDescent="0.2">
      <c r="A380" s="106"/>
      <c r="B380" s="110"/>
      <c r="C380" s="93"/>
      <c r="D380" s="53"/>
      <c r="E380" s="4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43"/>
      <c r="AJ380" s="43"/>
      <c r="AK380" s="27"/>
      <c r="AL380" s="27"/>
      <c r="AM380" s="43"/>
      <c r="AN380" s="43"/>
      <c r="AO380" s="43"/>
      <c r="AP380" s="43"/>
      <c r="AQ380" s="7">
        <f t="shared" si="80"/>
        <v>0</v>
      </c>
      <c r="AR380" s="82">
        <f t="shared" si="83"/>
        <v>68</v>
      </c>
      <c r="AS380" s="8">
        <f t="shared" si="79"/>
        <v>0</v>
      </c>
    </row>
    <row r="381" spans="1:45" ht="38.25" x14ac:dyDescent="0.2">
      <c r="A381" s="106"/>
      <c r="B381" s="108" t="s">
        <v>35</v>
      </c>
      <c r="C381" s="93">
        <v>10</v>
      </c>
      <c r="D381" s="53"/>
      <c r="E381" s="4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98" t="s">
        <v>367</v>
      </c>
      <c r="AE381" s="27"/>
      <c r="AF381" s="27"/>
      <c r="AG381" s="27"/>
      <c r="AH381" s="27"/>
      <c r="AI381" s="43"/>
      <c r="AJ381" s="43"/>
      <c r="AK381" s="27"/>
      <c r="AL381" s="98" t="s">
        <v>279</v>
      </c>
      <c r="AM381" s="43"/>
      <c r="AN381" s="43"/>
      <c r="AO381" s="43"/>
      <c r="AP381" s="43"/>
      <c r="AQ381" s="7">
        <f t="shared" si="80"/>
        <v>0</v>
      </c>
      <c r="AR381" s="82">
        <f>34*1</f>
        <v>34</v>
      </c>
      <c r="AS381" s="8">
        <f t="shared" si="79"/>
        <v>0</v>
      </c>
    </row>
    <row r="382" spans="1:45" x14ac:dyDescent="0.2">
      <c r="A382" s="106"/>
      <c r="B382" s="109"/>
      <c r="C382" s="93"/>
      <c r="D382" s="53"/>
      <c r="E382" s="4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43"/>
      <c r="AJ382" s="43"/>
      <c r="AK382" s="27"/>
      <c r="AL382" s="27"/>
      <c r="AM382" s="43"/>
      <c r="AN382" s="43"/>
      <c r="AO382" s="43"/>
      <c r="AP382" s="43"/>
      <c r="AQ382" s="7">
        <f t="shared" si="80"/>
        <v>0</v>
      </c>
      <c r="AR382" s="82">
        <f t="shared" ref="AR382:AR383" si="84">34*1</f>
        <v>34</v>
      </c>
      <c r="AS382" s="8">
        <f t="shared" si="79"/>
        <v>0</v>
      </c>
    </row>
    <row r="383" spans="1:45" x14ac:dyDescent="0.2">
      <c r="A383" s="106"/>
      <c r="B383" s="109"/>
      <c r="C383" s="93"/>
      <c r="D383" s="53"/>
      <c r="E383" s="4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43"/>
      <c r="AJ383" s="43"/>
      <c r="AK383" s="27"/>
      <c r="AL383" s="27"/>
      <c r="AM383" s="43"/>
      <c r="AN383" s="43"/>
      <c r="AO383" s="43"/>
      <c r="AP383" s="43"/>
      <c r="AQ383" s="7">
        <f t="shared" si="80"/>
        <v>0</v>
      </c>
      <c r="AR383" s="82">
        <f t="shared" si="84"/>
        <v>34</v>
      </c>
      <c r="AS383" s="8">
        <f t="shared" si="79"/>
        <v>0</v>
      </c>
    </row>
    <row r="384" spans="1:45" ht="51" x14ac:dyDescent="0.2">
      <c r="A384" s="106"/>
      <c r="B384" s="108" t="s">
        <v>34</v>
      </c>
      <c r="C384" s="93">
        <v>10</v>
      </c>
      <c r="D384" s="53"/>
      <c r="E384" s="4"/>
      <c r="F384" s="27"/>
      <c r="G384" s="27"/>
      <c r="H384" s="27"/>
      <c r="I384" s="27"/>
      <c r="J384" s="27"/>
      <c r="K384" s="27"/>
      <c r="L384" s="27"/>
      <c r="M384" s="27"/>
      <c r="N384" s="27"/>
      <c r="O384" s="98" t="s">
        <v>199</v>
      </c>
      <c r="P384" s="27"/>
      <c r="Q384" s="27"/>
      <c r="R384" s="27"/>
      <c r="S384" s="27"/>
      <c r="T384" s="27"/>
      <c r="U384" s="27"/>
      <c r="V384" s="27"/>
      <c r="W384" s="27"/>
      <c r="X384" s="98" t="s">
        <v>373</v>
      </c>
      <c r="Y384" s="27"/>
      <c r="Z384" s="27"/>
      <c r="AA384" s="27"/>
      <c r="AB384" s="27"/>
      <c r="AC384" s="27"/>
      <c r="AD384" s="27"/>
      <c r="AE384" s="27"/>
      <c r="AF384" s="27"/>
      <c r="AG384" s="27"/>
      <c r="AH384" s="98" t="s">
        <v>374</v>
      </c>
      <c r="AI384" s="43"/>
      <c r="AJ384" s="43"/>
      <c r="AK384" s="98" t="s">
        <v>331</v>
      </c>
      <c r="AL384" s="104" t="s">
        <v>300</v>
      </c>
      <c r="AM384" s="43"/>
      <c r="AN384" s="43"/>
      <c r="AO384" s="43"/>
      <c r="AP384" s="43"/>
      <c r="AQ384" s="7">
        <v>1</v>
      </c>
      <c r="AR384" s="82">
        <f>34*2</f>
        <v>68</v>
      </c>
      <c r="AS384" s="8">
        <f t="shared" si="79"/>
        <v>1.4705882352941176E-2</v>
      </c>
    </row>
    <row r="385" spans="1:45" x14ac:dyDescent="0.2">
      <c r="A385" s="106"/>
      <c r="B385" s="109"/>
      <c r="C385" s="93"/>
      <c r="D385" s="53"/>
      <c r="E385" s="4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43"/>
      <c r="AJ385" s="43"/>
      <c r="AK385" s="27"/>
      <c r="AL385" s="27"/>
      <c r="AM385" s="43"/>
      <c r="AN385" s="43"/>
      <c r="AO385" s="43"/>
      <c r="AP385" s="43"/>
      <c r="AQ385" s="7">
        <f t="shared" si="80"/>
        <v>0</v>
      </c>
      <c r="AR385" s="82">
        <f t="shared" ref="AR385:AR386" si="85">34*2</f>
        <v>68</v>
      </c>
      <c r="AS385" s="8">
        <f t="shared" si="79"/>
        <v>0</v>
      </c>
    </row>
    <row r="386" spans="1:45" x14ac:dyDescent="0.2">
      <c r="A386" s="106"/>
      <c r="B386" s="110"/>
      <c r="C386" s="93"/>
      <c r="D386" s="53"/>
      <c r="E386" s="4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43"/>
      <c r="AJ386" s="43"/>
      <c r="AK386" s="27"/>
      <c r="AL386" s="27"/>
      <c r="AM386" s="43"/>
      <c r="AN386" s="43"/>
      <c r="AO386" s="43"/>
      <c r="AP386" s="43"/>
      <c r="AQ386" s="7">
        <f t="shared" si="80"/>
        <v>0</v>
      </c>
      <c r="AR386" s="82">
        <f t="shared" si="85"/>
        <v>68</v>
      </c>
      <c r="AS386" s="8">
        <f t="shared" si="79"/>
        <v>0</v>
      </c>
    </row>
    <row r="387" spans="1:45" ht="51" x14ac:dyDescent="0.2">
      <c r="A387" s="106"/>
      <c r="B387" s="107" t="s">
        <v>37</v>
      </c>
      <c r="C387" s="93">
        <v>10</v>
      </c>
      <c r="D387" s="53"/>
      <c r="E387" s="4"/>
      <c r="F387" s="27"/>
      <c r="G387" s="27"/>
      <c r="H387" s="27"/>
      <c r="I387" s="27"/>
      <c r="J387" s="27"/>
      <c r="K387" s="27"/>
      <c r="L387" s="98" t="s">
        <v>116</v>
      </c>
      <c r="M387" s="27"/>
      <c r="N387" s="27"/>
      <c r="O387" s="27"/>
      <c r="P387" s="27"/>
      <c r="Q387" s="27"/>
      <c r="R387" s="98" t="s">
        <v>193</v>
      </c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98" t="s">
        <v>278</v>
      </c>
      <c r="AI387" s="43"/>
      <c r="AJ387" s="43"/>
      <c r="AK387" s="27"/>
      <c r="AL387" s="104" t="s">
        <v>300</v>
      </c>
      <c r="AM387" s="43"/>
      <c r="AN387" s="43"/>
      <c r="AO387" s="43"/>
      <c r="AP387" s="43"/>
      <c r="AQ387" s="7">
        <v>2</v>
      </c>
      <c r="AR387" s="82">
        <f>34*1</f>
        <v>34</v>
      </c>
      <c r="AS387" s="8">
        <f t="shared" si="79"/>
        <v>5.8823529411764705E-2</v>
      </c>
    </row>
    <row r="388" spans="1:45" x14ac:dyDescent="0.2">
      <c r="A388" s="106"/>
      <c r="B388" s="107"/>
      <c r="C388" s="93"/>
      <c r="D388" s="53"/>
      <c r="E388" s="4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43"/>
      <c r="AJ388" s="43"/>
      <c r="AK388" s="27"/>
      <c r="AL388" s="27"/>
      <c r="AM388" s="43"/>
      <c r="AN388" s="43"/>
      <c r="AO388" s="43"/>
      <c r="AP388" s="43"/>
      <c r="AQ388" s="7">
        <f t="shared" si="80"/>
        <v>0</v>
      </c>
      <c r="AR388" s="82">
        <f t="shared" ref="AR388:AR392" si="86">34*1</f>
        <v>34</v>
      </c>
      <c r="AS388" s="8">
        <f t="shared" si="79"/>
        <v>0</v>
      </c>
    </row>
    <row r="389" spans="1:45" x14ac:dyDescent="0.2">
      <c r="A389" s="106"/>
      <c r="B389" s="107"/>
      <c r="C389" s="93"/>
      <c r="D389" s="53"/>
      <c r="E389" s="4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43"/>
      <c r="AJ389" s="43"/>
      <c r="AK389" s="27"/>
      <c r="AL389" s="27"/>
      <c r="AM389" s="43"/>
      <c r="AN389" s="43"/>
      <c r="AO389" s="43"/>
      <c r="AP389" s="43"/>
      <c r="AQ389" s="7">
        <f t="shared" si="80"/>
        <v>0</v>
      </c>
      <c r="AR389" s="82">
        <f t="shared" si="86"/>
        <v>34</v>
      </c>
      <c r="AS389" s="8">
        <f t="shared" si="79"/>
        <v>0</v>
      </c>
    </row>
    <row r="390" spans="1:45" ht="51" x14ac:dyDescent="0.2">
      <c r="A390" s="106"/>
      <c r="B390" s="107" t="s">
        <v>29</v>
      </c>
      <c r="C390" s="93">
        <v>10</v>
      </c>
      <c r="D390" s="53"/>
      <c r="E390" s="4"/>
      <c r="F390" s="27"/>
      <c r="G390" s="27"/>
      <c r="H390" s="27"/>
      <c r="I390" s="27"/>
      <c r="J390" s="27"/>
      <c r="K390" s="27"/>
      <c r="L390" s="98" t="s">
        <v>120</v>
      </c>
      <c r="M390" s="27"/>
      <c r="N390" s="27"/>
      <c r="O390" s="27"/>
      <c r="P390" s="27"/>
      <c r="Q390" s="27"/>
      <c r="R390" s="27"/>
      <c r="S390" s="27"/>
      <c r="T390" s="98" t="s">
        <v>177</v>
      </c>
      <c r="U390" s="27"/>
      <c r="V390" s="27"/>
      <c r="W390" s="27"/>
      <c r="X390" s="27"/>
      <c r="Y390" s="27"/>
      <c r="Z390" s="27"/>
      <c r="AA390" s="27"/>
      <c r="AB390" s="98" t="s">
        <v>321</v>
      </c>
      <c r="AC390" s="27"/>
      <c r="AD390" s="27"/>
      <c r="AE390" s="27"/>
      <c r="AF390" s="27"/>
      <c r="AG390" s="27"/>
      <c r="AH390" s="27"/>
      <c r="AI390" s="43"/>
      <c r="AJ390" s="184" t="s">
        <v>363</v>
      </c>
      <c r="AK390" s="104" t="s">
        <v>297</v>
      </c>
      <c r="AL390" s="98" t="s">
        <v>304</v>
      </c>
      <c r="AM390" s="43"/>
      <c r="AN390" s="43"/>
      <c r="AO390" s="43"/>
      <c r="AP390" s="43"/>
      <c r="AQ390" s="7">
        <v>2</v>
      </c>
      <c r="AR390" s="82">
        <f t="shared" si="86"/>
        <v>34</v>
      </c>
      <c r="AS390" s="8">
        <f t="shared" si="79"/>
        <v>5.8823529411764705E-2</v>
      </c>
    </row>
    <row r="391" spans="1:45" x14ac:dyDescent="0.2">
      <c r="A391" s="106"/>
      <c r="B391" s="107"/>
      <c r="C391" s="93"/>
      <c r="D391" s="53"/>
      <c r="E391" s="4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43"/>
      <c r="AJ391" s="43"/>
      <c r="AK391" s="27"/>
      <c r="AL391" s="27"/>
      <c r="AM391" s="43"/>
      <c r="AN391" s="43"/>
      <c r="AO391" s="43"/>
      <c r="AP391" s="43"/>
      <c r="AQ391" s="7">
        <f t="shared" si="80"/>
        <v>0</v>
      </c>
      <c r="AR391" s="82">
        <f t="shared" si="86"/>
        <v>34</v>
      </c>
      <c r="AS391" s="8">
        <f t="shared" si="79"/>
        <v>0</v>
      </c>
    </row>
    <row r="392" spans="1:45" x14ac:dyDescent="0.2">
      <c r="A392" s="106"/>
      <c r="B392" s="107"/>
      <c r="C392" s="93"/>
      <c r="D392" s="53"/>
      <c r="E392" s="4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43"/>
      <c r="AJ392" s="43"/>
      <c r="AK392" s="27"/>
      <c r="AL392" s="27"/>
      <c r="AM392" s="43"/>
      <c r="AN392" s="43"/>
      <c r="AO392" s="43"/>
      <c r="AP392" s="43"/>
      <c r="AQ392" s="7">
        <f t="shared" si="80"/>
        <v>0</v>
      </c>
      <c r="AR392" s="82">
        <f t="shared" si="86"/>
        <v>34</v>
      </c>
      <c r="AS392" s="8">
        <f t="shared" si="79"/>
        <v>0</v>
      </c>
    </row>
    <row r="393" spans="1:45" ht="51" x14ac:dyDescent="0.2">
      <c r="A393" s="106"/>
      <c r="B393" s="108" t="s">
        <v>28</v>
      </c>
      <c r="C393" s="93">
        <v>10</v>
      </c>
      <c r="D393" s="53"/>
      <c r="E393" s="4"/>
      <c r="F393" s="27"/>
      <c r="G393" s="27"/>
      <c r="H393" s="27"/>
      <c r="I393" s="98" t="s">
        <v>204</v>
      </c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98" t="s">
        <v>133</v>
      </c>
      <c r="U393" s="27"/>
      <c r="V393" s="27"/>
      <c r="W393" s="98" t="s">
        <v>335</v>
      </c>
      <c r="X393" s="27"/>
      <c r="Y393" s="27"/>
      <c r="Z393" s="27"/>
      <c r="AA393" s="27"/>
      <c r="AB393" s="27"/>
      <c r="AC393" s="27"/>
      <c r="AD393" s="27"/>
      <c r="AE393" s="27"/>
      <c r="AF393" s="27"/>
      <c r="AG393" s="98" t="s">
        <v>330</v>
      </c>
      <c r="AH393" s="27"/>
      <c r="AI393" s="43"/>
      <c r="AJ393" s="43"/>
      <c r="AK393" s="104" t="s">
        <v>297</v>
      </c>
      <c r="AL393" s="27"/>
      <c r="AM393" s="43"/>
      <c r="AN393" s="43"/>
      <c r="AO393" s="43"/>
      <c r="AP393" s="43"/>
      <c r="AQ393" s="7">
        <v>2</v>
      </c>
      <c r="AR393" s="82">
        <f>34*2</f>
        <v>68</v>
      </c>
      <c r="AS393" s="8">
        <f t="shared" si="79"/>
        <v>2.9411764705882353E-2</v>
      </c>
    </row>
    <row r="394" spans="1:45" x14ac:dyDescent="0.2">
      <c r="A394" s="106"/>
      <c r="B394" s="109"/>
      <c r="C394" s="93"/>
      <c r="D394" s="53"/>
      <c r="E394" s="4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43"/>
      <c r="AJ394" s="43"/>
      <c r="AK394" s="27"/>
      <c r="AL394" s="27"/>
      <c r="AM394" s="43"/>
      <c r="AN394" s="43"/>
      <c r="AO394" s="43"/>
      <c r="AP394" s="43"/>
      <c r="AQ394" s="7">
        <f t="shared" si="80"/>
        <v>0</v>
      </c>
      <c r="AR394" s="82">
        <f t="shared" ref="AR394:AR395" si="87">34*2</f>
        <v>68</v>
      </c>
      <c r="AS394" s="8">
        <f t="shared" si="79"/>
        <v>0</v>
      </c>
    </row>
    <row r="395" spans="1:45" x14ac:dyDescent="0.2">
      <c r="A395" s="106"/>
      <c r="B395" s="110"/>
      <c r="C395" s="93"/>
      <c r="D395" s="53"/>
      <c r="E395" s="4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43"/>
      <c r="AJ395" s="43"/>
      <c r="AK395" s="27"/>
      <c r="AL395" s="27"/>
      <c r="AM395" s="43"/>
      <c r="AN395" s="43"/>
      <c r="AO395" s="43"/>
      <c r="AP395" s="43"/>
      <c r="AQ395" s="7">
        <f t="shared" si="80"/>
        <v>0</v>
      </c>
      <c r="AR395" s="82">
        <f t="shared" si="87"/>
        <v>68</v>
      </c>
      <c r="AS395" s="8">
        <f t="shared" si="79"/>
        <v>0</v>
      </c>
    </row>
    <row r="396" spans="1:45" ht="51" x14ac:dyDescent="0.2">
      <c r="A396" s="106"/>
      <c r="B396" s="108" t="s">
        <v>32</v>
      </c>
      <c r="C396" s="93">
        <v>10</v>
      </c>
      <c r="D396" s="53"/>
      <c r="E396" s="4"/>
      <c r="F396" s="27"/>
      <c r="G396" s="27"/>
      <c r="H396" s="27"/>
      <c r="I396" s="27"/>
      <c r="J396" s="27"/>
      <c r="K396" s="27"/>
      <c r="L396" s="27"/>
      <c r="M396" s="98" t="s">
        <v>205</v>
      </c>
      <c r="N396" s="27"/>
      <c r="O396" s="27"/>
      <c r="P396" s="27"/>
      <c r="Q396" s="27"/>
      <c r="R396" s="27"/>
      <c r="S396" s="27"/>
      <c r="T396" s="98" t="s">
        <v>206</v>
      </c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98" t="s">
        <v>270</v>
      </c>
      <c r="AG396" s="27"/>
      <c r="AH396" s="27"/>
      <c r="AI396" s="43"/>
      <c r="AJ396" s="43"/>
      <c r="AK396" s="104" t="s">
        <v>297</v>
      </c>
      <c r="AL396" s="98" t="s">
        <v>256</v>
      </c>
      <c r="AM396" s="43"/>
      <c r="AN396" s="43"/>
      <c r="AO396" s="43"/>
      <c r="AP396" s="43"/>
      <c r="AQ396" s="7">
        <v>2</v>
      </c>
      <c r="AR396" s="82">
        <f>34*4</f>
        <v>136</v>
      </c>
      <c r="AS396" s="8">
        <f t="shared" si="79"/>
        <v>1.4705882352941176E-2</v>
      </c>
    </row>
    <row r="397" spans="1:45" x14ac:dyDescent="0.2">
      <c r="A397" s="106"/>
      <c r="B397" s="109"/>
      <c r="C397" s="93"/>
      <c r="D397" s="53"/>
      <c r="E397" s="4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43"/>
      <c r="AJ397" s="43"/>
      <c r="AK397" s="27"/>
      <c r="AL397" s="27"/>
      <c r="AM397" s="43"/>
      <c r="AN397" s="43"/>
      <c r="AO397" s="43"/>
      <c r="AP397" s="43"/>
      <c r="AQ397" s="7">
        <f t="shared" si="80"/>
        <v>0</v>
      </c>
      <c r="AR397" s="82">
        <f t="shared" ref="AR397:AR398" si="88">34*4</f>
        <v>136</v>
      </c>
      <c r="AS397" s="8">
        <f t="shared" si="79"/>
        <v>0</v>
      </c>
    </row>
    <row r="398" spans="1:45" x14ac:dyDescent="0.2">
      <c r="A398" s="106"/>
      <c r="B398" s="110"/>
      <c r="C398" s="93"/>
      <c r="D398" s="53"/>
      <c r="E398" s="4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43"/>
      <c r="AJ398" s="43"/>
      <c r="AK398" s="27"/>
      <c r="AL398" s="27"/>
      <c r="AM398" s="43"/>
      <c r="AN398" s="43"/>
      <c r="AO398" s="43"/>
      <c r="AP398" s="43"/>
      <c r="AQ398" s="7">
        <f t="shared" si="80"/>
        <v>0</v>
      </c>
      <c r="AR398" s="82">
        <f t="shared" si="88"/>
        <v>136</v>
      </c>
      <c r="AS398" s="8">
        <f t="shared" si="79"/>
        <v>0</v>
      </c>
    </row>
    <row r="399" spans="1:45" ht="51" x14ac:dyDescent="0.2">
      <c r="A399" s="106"/>
      <c r="B399" s="108" t="s">
        <v>30</v>
      </c>
      <c r="C399" s="93">
        <v>10</v>
      </c>
      <c r="D399" s="53"/>
      <c r="E399" s="4"/>
      <c r="F399" s="27"/>
      <c r="G399" s="27"/>
      <c r="H399" s="27"/>
      <c r="I399" s="27"/>
      <c r="J399" s="27"/>
      <c r="K399" s="27"/>
      <c r="L399" s="27"/>
      <c r="M399" s="27"/>
      <c r="N399" s="98" t="s">
        <v>203</v>
      </c>
      <c r="O399" s="27"/>
      <c r="P399" s="27"/>
      <c r="Q399" s="27"/>
      <c r="R399" s="27"/>
      <c r="S399" s="27"/>
      <c r="T399" s="27"/>
      <c r="U399" s="27"/>
      <c r="V399" s="27"/>
      <c r="W399" s="27"/>
      <c r="X399" s="98" t="s">
        <v>274</v>
      </c>
      <c r="Y399" s="27"/>
      <c r="Z399" s="27"/>
      <c r="AA399" s="27"/>
      <c r="AB399" s="27"/>
      <c r="AC399" s="27"/>
      <c r="AD399" s="27"/>
      <c r="AE399" s="27"/>
      <c r="AF399" s="27"/>
      <c r="AG399" s="27"/>
      <c r="AH399" s="98" t="s">
        <v>277</v>
      </c>
      <c r="AI399" s="43"/>
      <c r="AJ399" s="43"/>
      <c r="AK399" s="104" t="s">
        <v>297</v>
      </c>
      <c r="AL399" s="27"/>
      <c r="AM399" s="43"/>
      <c r="AN399" s="43"/>
      <c r="AO399" s="43"/>
      <c r="AP399" s="43"/>
      <c r="AQ399" s="7">
        <v>1</v>
      </c>
      <c r="AR399" s="82">
        <f>34*1</f>
        <v>34</v>
      </c>
      <c r="AS399" s="8">
        <f t="shared" si="79"/>
        <v>2.9411764705882353E-2</v>
      </c>
    </row>
    <row r="400" spans="1:45" x14ac:dyDescent="0.2">
      <c r="A400" s="106"/>
      <c r="B400" s="109"/>
      <c r="C400" s="93"/>
      <c r="D400" s="53"/>
      <c r="E400" s="4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43"/>
      <c r="AJ400" s="43"/>
      <c r="AK400" s="27"/>
      <c r="AL400" s="27"/>
      <c r="AM400" s="43"/>
      <c r="AN400" s="43"/>
      <c r="AO400" s="43"/>
      <c r="AP400" s="43"/>
      <c r="AQ400" s="7">
        <f t="shared" si="80"/>
        <v>0</v>
      </c>
      <c r="AR400" s="82">
        <f t="shared" ref="AR400:AR404" si="89">34*1</f>
        <v>34</v>
      </c>
      <c r="AS400" s="8">
        <f t="shared" si="79"/>
        <v>0</v>
      </c>
    </row>
    <row r="401" spans="1:45" x14ac:dyDescent="0.2">
      <c r="A401" s="106"/>
      <c r="B401" s="110"/>
      <c r="C401" s="93"/>
      <c r="D401" s="53"/>
      <c r="E401" s="4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43"/>
      <c r="AJ401" s="43"/>
      <c r="AK401" s="27"/>
      <c r="AL401" s="27"/>
      <c r="AM401" s="43"/>
      <c r="AN401" s="43"/>
      <c r="AO401" s="43"/>
      <c r="AP401" s="43"/>
      <c r="AQ401" s="7">
        <f t="shared" si="80"/>
        <v>0</v>
      </c>
      <c r="AR401" s="82">
        <f t="shared" si="89"/>
        <v>34</v>
      </c>
      <c r="AS401" s="8">
        <f t="shared" si="79"/>
        <v>0</v>
      </c>
    </row>
    <row r="402" spans="1:45" x14ac:dyDescent="0.2">
      <c r="A402" s="106"/>
      <c r="B402" s="107" t="s">
        <v>87</v>
      </c>
      <c r="C402" s="93">
        <v>10</v>
      </c>
      <c r="D402" s="53"/>
      <c r="E402" s="4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43"/>
      <c r="AJ402" s="43"/>
      <c r="AK402" s="27"/>
      <c r="AL402" s="27"/>
      <c r="AM402" s="43"/>
      <c r="AN402" s="43"/>
      <c r="AO402" s="43"/>
      <c r="AP402" s="43"/>
      <c r="AQ402" s="7">
        <f t="shared" si="80"/>
        <v>0</v>
      </c>
      <c r="AR402" s="82">
        <f t="shared" si="89"/>
        <v>34</v>
      </c>
      <c r="AS402" s="8">
        <f t="shared" si="79"/>
        <v>0</v>
      </c>
    </row>
    <row r="403" spans="1:45" x14ac:dyDescent="0.2">
      <c r="A403" s="106"/>
      <c r="B403" s="107"/>
      <c r="C403" s="93"/>
      <c r="D403" s="53"/>
      <c r="E403" s="4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43"/>
      <c r="AJ403" s="43"/>
      <c r="AK403" s="27"/>
      <c r="AL403" s="27"/>
      <c r="AM403" s="43"/>
      <c r="AN403" s="43"/>
      <c r="AO403" s="43"/>
      <c r="AP403" s="43"/>
      <c r="AQ403" s="7">
        <f t="shared" si="80"/>
        <v>0</v>
      </c>
      <c r="AR403" s="82">
        <f t="shared" si="89"/>
        <v>34</v>
      </c>
      <c r="AS403" s="8">
        <f t="shared" si="79"/>
        <v>0</v>
      </c>
    </row>
    <row r="404" spans="1:45" x14ac:dyDescent="0.2">
      <c r="A404" s="106"/>
      <c r="B404" s="107"/>
      <c r="C404" s="93"/>
      <c r="D404" s="53"/>
      <c r="E404" s="4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43"/>
      <c r="AJ404" s="43"/>
      <c r="AK404" s="27"/>
      <c r="AL404" s="27"/>
      <c r="AM404" s="43"/>
      <c r="AN404" s="43"/>
      <c r="AO404" s="43"/>
      <c r="AP404" s="43"/>
      <c r="AQ404" s="7">
        <f t="shared" si="80"/>
        <v>0</v>
      </c>
      <c r="AR404" s="82">
        <f t="shared" si="89"/>
        <v>34</v>
      </c>
      <c r="AS404" s="8">
        <f t="shared" si="79"/>
        <v>0</v>
      </c>
    </row>
    <row r="405" spans="1:45" x14ac:dyDescent="0.2">
      <c r="A405" s="106"/>
      <c r="B405" s="107" t="s">
        <v>71</v>
      </c>
      <c r="C405" s="93">
        <v>10</v>
      </c>
      <c r="D405" s="53"/>
      <c r="E405" s="4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43"/>
      <c r="AJ405" s="43"/>
      <c r="AK405" s="27"/>
      <c r="AL405" s="27"/>
      <c r="AM405" s="43"/>
      <c r="AN405" s="43"/>
      <c r="AO405" s="43"/>
      <c r="AP405" s="43"/>
      <c r="AQ405" s="7">
        <f t="shared" si="80"/>
        <v>0</v>
      </c>
      <c r="AR405" s="82">
        <f>34*2</f>
        <v>68</v>
      </c>
      <c r="AS405" s="8">
        <f t="shared" si="79"/>
        <v>0</v>
      </c>
    </row>
    <row r="406" spans="1:45" x14ac:dyDescent="0.2">
      <c r="A406" s="106"/>
      <c r="B406" s="107"/>
      <c r="C406" s="93"/>
      <c r="D406" s="53"/>
      <c r="E406" s="4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43"/>
      <c r="AJ406" s="43"/>
      <c r="AK406" s="27"/>
      <c r="AL406" s="27"/>
      <c r="AM406" s="43"/>
      <c r="AN406" s="43"/>
      <c r="AO406" s="43"/>
      <c r="AP406" s="43"/>
      <c r="AQ406" s="7">
        <f t="shared" si="80"/>
        <v>0</v>
      </c>
      <c r="AR406" s="82">
        <f t="shared" ref="AR406:AR407" si="90">34*2</f>
        <v>68</v>
      </c>
      <c r="AS406" s="8">
        <f t="shared" si="79"/>
        <v>0</v>
      </c>
    </row>
    <row r="407" spans="1:45" x14ac:dyDescent="0.2">
      <c r="A407" s="106"/>
      <c r="B407" s="107"/>
      <c r="C407" s="93"/>
      <c r="D407" s="53"/>
      <c r="E407" s="4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43"/>
      <c r="AJ407" s="43"/>
      <c r="AK407" s="27"/>
      <c r="AL407" s="27"/>
      <c r="AM407" s="43"/>
      <c r="AN407" s="43"/>
      <c r="AO407" s="43"/>
      <c r="AP407" s="43"/>
      <c r="AQ407" s="7">
        <f t="shared" si="80"/>
        <v>0</v>
      </c>
      <c r="AR407" s="82">
        <f t="shared" si="90"/>
        <v>68</v>
      </c>
      <c r="AS407" s="8">
        <f t="shared" si="79"/>
        <v>0</v>
      </c>
    </row>
    <row r="408" spans="1:45" ht="14.25" customHeight="1" x14ac:dyDescent="0.2">
      <c r="A408" s="106"/>
      <c r="B408" s="108" t="s">
        <v>89</v>
      </c>
      <c r="C408" s="93">
        <v>10</v>
      </c>
      <c r="D408" s="53"/>
      <c r="E408" s="4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43"/>
      <c r="AJ408" s="43"/>
      <c r="AK408" s="27"/>
      <c r="AL408" s="27"/>
      <c r="AM408" s="43"/>
      <c r="AN408" s="43"/>
      <c r="AO408" s="43"/>
      <c r="AP408" s="43"/>
      <c r="AQ408" s="7">
        <f t="shared" si="80"/>
        <v>0</v>
      </c>
      <c r="AR408" s="82">
        <f>34*1</f>
        <v>34</v>
      </c>
      <c r="AS408" s="8">
        <f t="shared" si="79"/>
        <v>0</v>
      </c>
    </row>
    <row r="409" spans="1:45" x14ac:dyDescent="0.2">
      <c r="A409" s="106"/>
      <c r="B409" s="109"/>
      <c r="C409" s="93"/>
      <c r="D409" s="53"/>
      <c r="E409" s="4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43"/>
      <c r="AJ409" s="43"/>
      <c r="AK409" s="27"/>
      <c r="AL409" s="27"/>
      <c r="AM409" s="43"/>
      <c r="AN409" s="43"/>
      <c r="AO409" s="43"/>
      <c r="AP409" s="43"/>
      <c r="AQ409" s="7">
        <f t="shared" si="80"/>
        <v>0</v>
      </c>
      <c r="AR409" s="82">
        <f t="shared" ref="AR409:AR410" si="91">34*1</f>
        <v>34</v>
      </c>
      <c r="AS409" s="8">
        <f t="shared" si="79"/>
        <v>0</v>
      </c>
    </row>
    <row r="410" spans="1:45" x14ac:dyDescent="0.2">
      <c r="A410" s="106"/>
      <c r="B410" s="110"/>
      <c r="C410" s="93"/>
      <c r="D410" s="53"/>
      <c r="E410" s="4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43"/>
      <c r="AJ410" s="43"/>
      <c r="AK410" s="27"/>
      <c r="AL410" s="27"/>
      <c r="AM410" s="43"/>
      <c r="AN410" s="43"/>
      <c r="AO410" s="43"/>
      <c r="AP410" s="43"/>
      <c r="AQ410" s="7">
        <f t="shared" si="80"/>
        <v>0</v>
      </c>
      <c r="AR410" s="82">
        <f t="shared" si="91"/>
        <v>34</v>
      </c>
      <c r="AS410" s="8">
        <f t="shared" si="79"/>
        <v>0</v>
      </c>
    </row>
    <row r="411" spans="1:45" ht="23.25" customHeight="1" x14ac:dyDescent="0.2">
      <c r="A411" s="68"/>
      <c r="B411" s="69"/>
      <c r="C411" s="69"/>
      <c r="D411" s="69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  <c r="AE411" s="67"/>
      <c r="AF411" s="67"/>
      <c r="AG411" s="67"/>
      <c r="AH411" s="67"/>
      <c r="AI411" s="67"/>
      <c r="AJ411" s="67"/>
      <c r="AK411" s="67"/>
      <c r="AL411" s="67"/>
      <c r="AM411" s="68"/>
      <c r="AN411" s="68"/>
      <c r="AO411" s="68"/>
      <c r="AP411" s="68"/>
      <c r="AQ411" s="68"/>
      <c r="AR411" s="68"/>
      <c r="AS411" s="68"/>
    </row>
    <row r="412" spans="1:45" ht="124.5" customHeight="1" x14ac:dyDescent="0.2">
      <c r="A412" s="117" t="s">
        <v>42</v>
      </c>
      <c r="B412" s="118"/>
      <c r="C412" s="118"/>
      <c r="D412" s="119"/>
      <c r="E412" s="156" t="s">
        <v>40</v>
      </c>
      <c r="F412" s="156"/>
      <c r="G412" s="156"/>
      <c r="H412" s="156"/>
      <c r="I412" s="156"/>
      <c r="J412" s="156"/>
      <c r="K412" s="156"/>
      <c r="L412" s="156"/>
      <c r="M412" s="156"/>
      <c r="N412" s="156"/>
      <c r="O412" s="156"/>
      <c r="P412" s="156"/>
      <c r="Q412" s="156"/>
      <c r="R412" s="156"/>
      <c r="S412" s="156"/>
      <c r="T412" s="156"/>
      <c r="U412" s="156"/>
      <c r="V412" s="156"/>
      <c r="W412" s="156"/>
      <c r="X412" s="156"/>
      <c r="Y412" s="156"/>
      <c r="Z412" s="156"/>
      <c r="AA412" s="156"/>
      <c r="AB412" s="156"/>
      <c r="AC412" s="156"/>
      <c r="AD412" s="156"/>
      <c r="AE412" s="156"/>
      <c r="AF412" s="156"/>
      <c r="AG412" s="156"/>
      <c r="AH412" s="156"/>
      <c r="AI412" s="156"/>
      <c r="AJ412" s="156"/>
      <c r="AK412" s="156"/>
      <c r="AL412" s="156"/>
      <c r="AM412" s="156"/>
      <c r="AN412" s="156"/>
      <c r="AO412" s="156"/>
      <c r="AP412" s="156"/>
      <c r="AQ412" s="160" t="s">
        <v>20</v>
      </c>
      <c r="AR412" s="160" t="s">
        <v>22</v>
      </c>
      <c r="AS412" s="161" t="s">
        <v>21</v>
      </c>
    </row>
    <row r="413" spans="1:45" ht="12" customHeight="1" x14ac:dyDescent="0.2">
      <c r="A413" s="111" t="s">
        <v>0</v>
      </c>
      <c r="B413" s="112"/>
      <c r="C413" s="113"/>
      <c r="D413" s="23" t="s">
        <v>18</v>
      </c>
      <c r="E413" s="107" t="s">
        <v>1</v>
      </c>
      <c r="F413" s="107"/>
      <c r="G413" s="107"/>
      <c r="H413" s="107"/>
      <c r="I413" s="107" t="s">
        <v>2</v>
      </c>
      <c r="J413" s="107"/>
      <c r="K413" s="107"/>
      <c r="L413" s="107"/>
      <c r="M413" s="107" t="s">
        <v>3</v>
      </c>
      <c r="N413" s="107"/>
      <c r="O413" s="107"/>
      <c r="P413" s="107"/>
      <c r="Q413" s="107" t="s">
        <v>4</v>
      </c>
      <c r="R413" s="107"/>
      <c r="S413" s="107"/>
      <c r="T413" s="107"/>
      <c r="U413" s="107" t="s">
        <v>5</v>
      </c>
      <c r="V413" s="107"/>
      <c r="W413" s="107"/>
      <c r="X413" s="107" t="s">
        <v>6</v>
      </c>
      <c r="Y413" s="107"/>
      <c r="Z413" s="107"/>
      <c r="AA413" s="107"/>
      <c r="AB413" s="107" t="s">
        <v>7</v>
      </c>
      <c r="AC413" s="107"/>
      <c r="AD413" s="107"/>
      <c r="AE413" s="107" t="s">
        <v>8</v>
      </c>
      <c r="AF413" s="107"/>
      <c r="AG413" s="107"/>
      <c r="AH413" s="107"/>
      <c r="AI413" s="107"/>
      <c r="AJ413" s="107" t="s">
        <v>9</v>
      </c>
      <c r="AK413" s="107"/>
      <c r="AL413" s="107"/>
      <c r="AM413" s="107" t="s">
        <v>10</v>
      </c>
      <c r="AN413" s="107"/>
      <c r="AO413" s="107"/>
      <c r="AP413" s="107"/>
      <c r="AQ413" s="160"/>
      <c r="AR413" s="160"/>
      <c r="AS413" s="161"/>
    </row>
    <row r="414" spans="1:45" hidden="1" x14ac:dyDescent="0.2">
      <c r="A414" s="114"/>
      <c r="B414" s="115"/>
      <c r="C414" s="116"/>
      <c r="D414" s="23" t="s">
        <v>19</v>
      </c>
      <c r="E414" s="5">
        <v>1</v>
      </c>
      <c r="F414" s="5">
        <v>2</v>
      </c>
      <c r="G414" s="5">
        <v>3</v>
      </c>
      <c r="H414" s="5">
        <v>4</v>
      </c>
      <c r="I414" s="5">
        <v>5</v>
      </c>
      <c r="J414" s="5">
        <v>6</v>
      </c>
      <c r="K414" s="5">
        <v>7</v>
      </c>
      <c r="L414" s="5">
        <v>8</v>
      </c>
      <c r="M414" s="5">
        <v>9</v>
      </c>
      <c r="N414" s="5">
        <v>10</v>
      </c>
      <c r="O414" s="5">
        <v>11</v>
      </c>
      <c r="P414" s="5">
        <v>12</v>
      </c>
      <c r="Q414" s="5">
        <v>13</v>
      </c>
      <c r="R414" s="5">
        <v>14</v>
      </c>
      <c r="S414" s="5">
        <v>15</v>
      </c>
      <c r="T414" s="5">
        <v>16</v>
      </c>
      <c r="U414" s="5">
        <v>17</v>
      </c>
      <c r="V414" s="5">
        <v>18</v>
      </c>
      <c r="W414" s="5">
        <v>19</v>
      </c>
      <c r="X414" s="5">
        <v>20</v>
      </c>
      <c r="Y414" s="5">
        <v>21</v>
      </c>
      <c r="Z414" s="5">
        <v>22</v>
      </c>
      <c r="AA414" s="5">
        <v>23</v>
      </c>
      <c r="AB414" s="5">
        <v>24</v>
      </c>
      <c r="AC414" s="5">
        <v>25</v>
      </c>
      <c r="AD414" s="5">
        <v>26</v>
      </c>
      <c r="AE414" s="5">
        <v>27</v>
      </c>
      <c r="AF414" s="5">
        <v>28</v>
      </c>
      <c r="AG414" s="5">
        <v>29</v>
      </c>
      <c r="AH414" s="5">
        <v>30</v>
      </c>
      <c r="AI414" s="5">
        <v>31</v>
      </c>
      <c r="AJ414" s="5">
        <v>32</v>
      </c>
      <c r="AK414" s="5">
        <v>33</v>
      </c>
      <c r="AL414" s="5">
        <v>34</v>
      </c>
      <c r="AM414" s="5">
        <v>35</v>
      </c>
      <c r="AN414" s="5">
        <v>36</v>
      </c>
      <c r="AO414" s="5">
        <v>37</v>
      </c>
      <c r="AP414" s="5">
        <v>38</v>
      </c>
      <c r="AQ414" s="160"/>
      <c r="AR414" s="160"/>
      <c r="AS414" s="161"/>
    </row>
    <row r="415" spans="1:45" ht="51" x14ac:dyDescent="0.2">
      <c r="A415" s="106" t="s">
        <v>25</v>
      </c>
      <c r="B415" s="108" t="s">
        <v>13</v>
      </c>
      <c r="C415" s="59">
        <v>11</v>
      </c>
      <c r="D415" s="53"/>
      <c r="E415" s="27"/>
      <c r="F415" s="27"/>
      <c r="G415" s="98" t="s">
        <v>187</v>
      </c>
      <c r="H415" s="27"/>
      <c r="I415" s="27"/>
      <c r="J415" s="27"/>
      <c r="K415" s="27"/>
      <c r="L415" s="27"/>
      <c r="M415" s="27"/>
      <c r="N415" s="27"/>
      <c r="O415" s="27"/>
      <c r="P415" s="98" t="s">
        <v>131</v>
      </c>
      <c r="Q415" s="104" t="s">
        <v>219</v>
      </c>
      <c r="R415" s="27"/>
      <c r="S415" s="27"/>
      <c r="T415" s="27"/>
      <c r="U415" s="27"/>
      <c r="V415" s="27"/>
      <c r="W415" s="98" t="s">
        <v>347</v>
      </c>
      <c r="X415" s="104" t="s">
        <v>375</v>
      </c>
      <c r="Y415" s="27"/>
      <c r="Z415" s="27"/>
      <c r="AA415" s="98" t="s">
        <v>260</v>
      </c>
      <c r="AB415" s="27"/>
      <c r="AC415" s="27"/>
      <c r="AD415" s="98" t="s">
        <v>348</v>
      </c>
      <c r="AE415" s="27"/>
      <c r="AF415" s="27"/>
      <c r="AG415" s="98" t="s">
        <v>349</v>
      </c>
      <c r="AH415" s="27"/>
      <c r="AI415" s="27"/>
      <c r="AJ415" s="27"/>
      <c r="AK415" s="98" t="s">
        <v>350</v>
      </c>
      <c r="AL415" s="27"/>
      <c r="AM415" s="43"/>
      <c r="AN415" s="43"/>
      <c r="AO415" s="43"/>
      <c r="AP415" s="43"/>
      <c r="AQ415" s="7">
        <v>2</v>
      </c>
      <c r="AR415" s="82">
        <f>34*2</f>
        <v>68</v>
      </c>
      <c r="AS415" s="8">
        <f t="shared" ref="AS415:AS459" si="92">AQ415/AR415</f>
        <v>2.9411764705882353E-2</v>
      </c>
    </row>
    <row r="416" spans="1:45" x14ac:dyDescent="0.2">
      <c r="A416" s="106"/>
      <c r="B416" s="109"/>
      <c r="C416" s="59"/>
      <c r="D416" s="53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43"/>
      <c r="AN416" s="43"/>
      <c r="AO416" s="43"/>
      <c r="AP416" s="43"/>
      <c r="AQ416" s="7">
        <f t="shared" ref="AQ416:AQ459" si="93">SUM(E416:AP416)</f>
        <v>0</v>
      </c>
      <c r="AR416" s="82">
        <f t="shared" ref="AR416:AR417" si="94">34*2</f>
        <v>68</v>
      </c>
      <c r="AS416" s="8">
        <f t="shared" si="92"/>
        <v>0</v>
      </c>
    </row>
    <row r="417" spans="1:45" x14ac:dyDescent="0.2">
      <c r="A417" s="106"/>
      <c r="B417" s="110"/>
      <c r="C417" s="59"/>
      <c r="D417" s="53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43"/>
      <c r="AN417" s="43"/>
      <c r="AO417" s="43"/>
      <c r="AP417" s="43"/>
      <c r="AQ417" s="7">
        <v>0</v>
      </c>
      <c r="AR417" s="82">
        <f t="shared" si="94"/>
        <v>68</v>
      </c>
      <c r="AS417" s="8">
        <f t="shared" si="92"/>
        <v>0</v>
      </c>
    </row>
    <row r="418" spans="1:45" ht="38.25" x14ac:dyDescent="0.2">
      <c r="A418" s="106"/>
      <c r="B418" s="108" t="s">
        <v>27</v>
      </c>
      <c r="C418" s="93">
        <v>11</v>
      </c>
      <c r="D418" s="53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98" t="s">
        <v>175</v>
      </c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43"/>
      <c r="AN418" s="43"/>
      <c r="AO418" s="43"/>
      <c r="AP418" s="43"/>
      <c r="AQ418" s="7">
        <v>1</v>
      </c>
      <c r="AR418" s="82">
        <f>34*3</f>
        <v>102</v>
      </c>
      <c r="AS418" s="8">
        <f t="shared" si="92"/>
        <v>9.8039215686274508E-3</v>
      </c>
    </row>
    <row r="419" spans="1:45" x14ac:dyDescent="0.2">
      <c r="A419" s="106"/>
      <c r="B419" s="109"/>
      <c r="C419" s="93"/>
      <c r="D419" s="58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43"/>
      <c r="AN419" s="43"/>
      <c r="AO419" s="43"/>
      <c r="AP419" s="43"/>
      <c r="AQ419" s="7">
        <f t="shared" si="93"/>
        <v>0</v>
      </c>
      <c r="AR419" s="82">
        <f t="shared" ref="AR419:AR423" si="95">34*3</f>
        <v>102</v>
      </c>
      <c r="AS419" s="8">
        <f t="shared" si="92"/>
        <v>0</v>
      </c>
    </row>
    <row r="420" spans="1:45" x14ac:dyDescent="0.2">
      <c r="A420" s="106"/>
      <c r="B420" s="110"/>
      <c r="C420" s="93"/>
      <c r="D420" s="53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43"/>
      <c r="AN420" s="43"/>
      <c r="AO420" s="43"/>
      <c r="AP420" s="43"/>
      <c r="AQ420" s="7">
        <f t="shared" si="93"/>
        <v>0</v>
      </c>
      <c r="AR420" s="82">
        <f t="shared" si="95"/>
        <v>102</v>
      </c>
      <c r="AS420" s="8">
        <f t="shared" si="92"/>
        <v>0</v>
      </c>
    </row>
    <row r="421" spans="1:45" ht="51" x14ac:dyDescent="0.2">
      <c r="A421" s="106"/>
      <c r="B421" s="108" t="s">
        <v>12</v>
      </c>
      <c r="C421" s="93">
        <v>11</v>
      </c>
      <c r="D421" s="58"/>
      <c r="E421" s="27"/>
      <c r="F421" s="27"/>
      <c r="G421" s="98" t="s">
        <v>188</v>
      </c>
      <c r="H421" s="27"/>
      <c r="I421" s="27"/>
      <c r="J421" s="101" t="s">
        <v>189</v>
      </c>
      <c r="K421" s="27"/>
      <c r="L421" s="27"/>
      <c r="M421" s="27"/>
      <c r="N421" s="27"/>
      <c r="O421" s="27"/>
      <c r="P421" s="98" t="s">
        <v>132</v>
      </c>
      <c r="Q421" s="27"/>
      <c r="R421" s="27"/>
      <c r="S421" s="27"/>
      <c r="T421" s="27"/>
      <c r="U421" s="27"/>
      <c r="V421" s="27"/>
      <c r="W421" s="27"/>
      <c r="X421" s="98" t="s">
        <v>325</v>
      </c>
      <c r="Y421" s="27"/>
      <c r="Z421" s="27"/>
      <c r="AA421" s="27"/>
      <c r="AB421" s="27"/>
      <c r="AC421" s="27"/>
      <c r="AD421" s="27"/>
      <c r="AE421" s="98" t="s">
        <v>303</v>
      </c>
      <c r="AF421" s="27"/>
      <c r="AG421" s="27"/>
      <c r="AH421" s="27"/>
      <c r="AI421" s="27"/>
      <c r="AJ421" s="27"/>
      <c r="AK421" s="27"/>
      <c r="AL421" s="98" t="s">
        <v>271</v>
      </c>
      <c r="AM421" s="43"/>
      <c r="AN421" s="43"/>
      <c r="AO421" s="43"/>
      <c r="AP421" s="43"/>
      <c r="AQ421" s="7">
        <v>3</v>
      </c>
      <c r="AR421" s="82">
        <f t="shared" si="95"/>
        <v>102</v>
      </c>
      <c r="AS421" s="8">
        <f t="shared" si="92"/>
        <v>2.9411764705882353E-2</v>
      </c>
    </row>
    <row r="422" spans="1:45" x14ac:dyDescent="0.2">
      <c r="A422" s="106"/>
      <c r="B422" s="109"/>
      <c r="C422" s="93"/>
      <c r="D422" s="53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43"/>
      <c r="AN422" s="43"/>
      <c r="AO422" s="43"/>
      <c r="AP422" s="43"/>
      <c r="AQ422" s="7">
        <f t="shared" si="93"/>
        <v>0</v>
      </c>
      <c r="AR422" s="82">
        <f t="shared" si="95"/>
        <v>102</v>
      </c>
      <c r="AS422" s="8">
        <f t="shared" si="92"/>
        <v>0</v>
      </c>
    </row>
    <row r="423" spans="1:45" x14ac:dyDescent="0.2">
      <c r="A423" s="106"/>
      <c r="B423" s="110"/>
      <c r="C423" s="93"/>
      <c r="D423" s="53"/>
      <c r="E423" s="27"/>
      <c r="F423" s="27"/>
      <c r="G423" s="27"/>
      <c r="H423" s="27"/>
      <c r="I423" s="42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43"/>
      <c r="AN423" s="43"/>
      <c r="AO423" s="43"/>
      <c r="AP423" s="43"/>
      <c r="AQ423" s="7">
        <f t="shared" si="93"/>
        <v>0</v>
      </c>
      <c r="AR423" s="82">
        <f t="shared" si="95"/>
        <v>102</v>
      </c>
      <c r="AS423" s="8">
        <f t="shared" si="92"/>
        <v>0</v>
      </c>
    </row>
    <row r="424" spans="1:45" ht="38.25" x14ac:dyDescent="0.2">
      <c r="A424" s="106"/>
      <c r="B424" s="108" t="s">
        <v>88</v>
      </c>
      <c r="C424" s="93">
        <v>11</v>
      </c>
      <c r="D424" s="53"/>
      <c r="E424" s="27"/>
      <c r="F424" s="27"/>
      <c r="G424" s="27"/>
      <c r="H424" s="44"/>
      <c r="I424" s="42"/>
      <c r="J424" s="27"/>
      <c r="K424" s="27"/>
      <c r="L424" s="27"/>
      <c r="M424" s="27"/>
      <c r="N424" s="27"/>
      <c r="O424" s="27"/>
      <c r="P424" s="98" t="s">
        <v>117</v>
      </c>
      <c r="Q424" s="27"/>
      <c r="R424" s="27"/>
      <c r="S424" s="27"/>
      <c r="T424" s="27"/>
      <c r="U424" s="27"/>
      <c r="V424" s="27"/>
      <c r="W424" s="98" t="s">
        <v>344</v>
      </c>
      <c r="X424" s="27"/>
      <c r="Y424" s="27"/>
      <c r="Z424" s="27"/>
      <c r="AA424" s="27"/>
      <c r="AB424" s="27"/>
      <c r="AC424" s="27"/>
      <c r="AD424" s="27"/>
      <c r="AE424" s="27"/>
      <c r="AF424" s="98" t="s">
        <v>312</v>
      </c>
      <c r="AG424" s="27"/>
      <c r="AH424" s="27"/>
      <c r="AI424" s="27"/>
      <c r="AJ424" s="27"/>
      <c r="AK424" s="98" t="s">
        <v>331</v>
      </c>
      <c r="AL424" s="27"/>
      <c r="AM424" s="43"/>
      <c r="AN424" s="43"/>
      <c r="AO424" s="43"/>
      <c r="AP424" s="43"/>
      <c r="AQ424" s="7">
        <v>1</v>
      </c>
      <c r="AR424" s="82">
        <f>34*4</f>
        <v>136</v>
      </c>
      <c r="AS424" s="8">
        <f t="shared" si="92"/>
        <v>7.3529411764705881E-3</v>
      </c>
    </row>
    <row r="425" spans="1:45" x14ac:dyDescent="0.2">
      <c r="A425" s="106"/>
      <c r="B425" s="109"/>
      <c r="C425" s="93"/>
      <c r="D425" s="81"/>
      <c r="E425" s="27"/>
      <c r="F425" s="27"/>
      <c r="G425" s="27"/>
      <c r="H425" s="42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43"/>
      <c r="AN425" s="43"/>
      <c r="AO425" s="43"/>
      <c r="AP425" s="43"/>
      <c r="AQ425" s="7">
        <f t="shared" si="93"/>
        <v>0</v>
      </c>
      <c r="AR425" s="82">
        <f t="shared" ref="AR425:AR426" si="96">34*4</f>
        <v>136</v>
      </c>
      <c r="AS425" s="8">
        <f t="shared" si="92"/>
        <v>0</v>
      </c>
    </row>
    <row r="426" spans="1:45" x14ac:dyDescent="0.2">
      <c r="A426" s="106"/>
      <c r="B426" s="110"/>
      <c r="C426" s="93"/>
      <c r="D426" s="53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43"/>
      <c r="AJ426" s="43"/>
      <c r="AK426" s="27"/>
      <c r="AL426" s="27"/>
      <c r="AM426" s="43"/>
      <c r="AN426" s="43"/>
      <c r="AO426" s="43"/>
      <c r="AP426" s="43"/>
      <c r="AQ426" s="7">
        <f t="shared" si="93"/>
        <v>0</v>
      </c>
      <c r="AR426" s="82">
        <f t="shared" si="96"/>
        <v>136</v>
      </c>
      <c r="AS426" s="8">
        <f t="shared" si="92"/>
        <v>0</v>
      </c>
    </row>
    <row r="427" spans="1:45" ht="38.25" x14ac:dyDescent="0.2">
      <c r="A427" s="106"/>
      <c r="B427" s="108" t="s">
        <v>85</v>
      </c>
      <c r="C427" s="93">
        <v>11</v>
      </c>
      <c r="D427" s="53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98" t="s">
        <v>387</v>
      </c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98" t="s">
        <v>354</v>
      </c>
      <c r="AH427" s="27"/>
      <c r="AI427" s="43"/>
      <c r="AJ427" s="43"/>
      <c r="AK427" s="27"/>
      <c r="AL427" s="98" t="s">
        <v>279</v>
      </c>
      <c r="AM427" s="43"/>
      <c r="AN427" s="43"/>
      <c r="AO427" s="43"/>
      <c r="AP427" s="43"/>
      <c r="AQ427" s="7">
        <f t="shared" si="93"/>
        <v>0</v>
      </c>
      <c r="AR427" s="82">
        <f>34*3</f>
        <v>102</v>
      </c>
      <c r="AS427" s="8">
        <f t="shared" si="92"/>
        <v>0</v>
      </c>
    </row>
    <row r="428" spans="1:45" x14ac:dyDescent="0.2">
      <c r="A428" s="106"/>
      <c r="B428" s="109"/>
      <c r="C428" s="93"/>
      <c r="D428" s="53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43"/>
      <c r="AJ428" s="43"/>
      <c r="AK428" s="27"/>
      <c r="AL428" s="27"/>
      <c r="AM428" s="43"/>
      <c r="AN428" s="43"/>
      <c r="AO428" s="43"/>
      <c r="AP428" s="43"/>
      <c r="AQ428" s="7">
        <f t="shared" si="93"/>
        <v>0</v>
      </c>
      <c r="AR428" s="82">
        <f t="shared" ref="AR428:AR429" si="97">34*3</f>
        <v>102</v>
      </c>
      <c r="AS428" s="8">
        <f t="shared" si="92"/>
        <v>0</v>
      </c>
    </row>
    <row r="429" spans="1:45" x14ac:dyDescent="0.2">
      <c r="A429" s="106"/>
      <c r="B429" s="110"/>
      <c r="C429" s="93"/>
      <c r="D429" s="53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43"/>
      <c r="AJ429" s="43"/>
      <c r="AK429" s="27"/>
      <c r="AL429" s="27"/>
      <c r="AM429" s="43"/>
      <c r="AN429" s="43"/>
      <c r="AO429" s="43"/>
      <c r="AP429" s="43"/>
      <c r="AQ429" s="7">
        <f t="shared" si="93"/>
        <v>0</v>
      </c>
      <c r="AR429" s="82">
        <f t="shared" si="97"/>
        <v>102</v>
      </c>
      <c r="AS429" s="8">
        <f t="shared" si="92"/>
        <v>0</v>
      </c>
    </row>
    <row r="430" spans="1:45" ht="38.25" x14ac:dyDescent="0.2">
      <c r="A430" s="106"/>
      <c r="B430" s="108" t="s">
        <v>86</v>
      </c>
      <c r="C430" s="93">
        <v>11</v>
      </c>
      <c r="D430" s="53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98" t="s">
        <v>177</v>
      </c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43"/>
      <c r="AJ430" s="43"/>
      <c r="AK430" s="98" t="s">
        <v>350</v>
      </c>
      <c r="AL430" s="27"/>
      <c r="AM430" s="43"/>
      <c r="AN430" s="43"/>
      <c r="AO430" s="43"/>
      <c r="AP430" s="43"/>
      <c r="AQ430" s="7">
        <v>1</v>
      </c>
      <c r="AR430" s="82">
        <f>34*1</f>
        <v>34</v>
      </c>
      <c r="AS430" s="8">
        <f t="shared" si="92"/>
        <v>2.9411764705882353E-2</v>
      </c>
    </row>
    <row r="431" spans="1:45" x14ac:dyDescent="0.2">
      <c r="A431" s="106"/>
      <c r="B431" s="109"/>
      <c r="C431" s="93"/>
      <c r="D431" s="53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43"/>
      <c r="AJ431" s="43"/>
      <c r="AK431" s="27"/>
      <c r="AL431" s="27"/>
      <c r="AM431" s="43"/>
      <c r="AN431" s="43"/>
      <c r="AO431" s="43"/>
      <c r="AP431" s="43"/>
      <c r="AQ431" s="7">
        <f t="shared" si="93"/>
        <v>0</v>
      </c>
      <c r="AR431" s="82">
        <f t="shared" ref="AR431:AR435" si="98">34*1</f>
        <v>34</v>
      </c>
      <c r="AS431" s="8">
        <f t="shared" si="92"/>
        <v>0</v>
      </c>
    </row>
    <row r="432" spans="1:45" x14ac:dyDescent="0.2">
      <c r="A432" s="106"/>
      <c r="B432" s="110"/>
      <c r="C432" s="93"/>
      <c r="D432" s="53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43"/>
      <c r="AJ432" s="43"/>
      <c r="AK432" s="27"/>
      <c r="AL432" s="27"/>
      <c r="AM432" s="43"/>
      <c r="AN432" s="43"/>
      <c r="AO432" s="43"/>
      <c r="AP432" s="43"/>
      <c r="AQ432" s="7">
        <f t="shared" si="93"/>
        <v>0</v>
      </c>
      <c r="AR432" s="82">
        <f t="shared" si="98"/>
        <v>34</v>
      </c>
      <c r="AS432" s="8">
        <f t="shared" si="92"/>
        <v>0</v>
      </c>
    </row>
    <row r="433" spans="1:45" ht="38.25" x14ac:dyDescent="0.2">
      <c r="A433" s="106"/>
      <c r="B433" s="108" t="s">
        <v>35</v>
      </c>
      <c r="C433" s="93">
        <v>11</v>
      </c>
      <c r="D433" s="53"/>
      <c r="E433" s="27"/>
      <c r="F433" s="27"/>
      <c r="G433" s="27"/>
      <c r="H433" s="27"/>
      <c r="I433" s="27"/>
      <c r="J433" s="27"/>
      <c r="K433" s="27"/>
      <c r="L433" s="98" t="s">
        <v>120</v>
      </c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43"/>
      <c r="AJ433" s="43"/>
      <c r="AK433" s="27"/>
      <c r="AL433" s="27"/>
      <c r="AM433" s="43"/>
      <c r="AN433" s="43"/>
      <c r="AO433" s="43"/>
      <c r="AP433" s="43"/>
      <c r="AQ433" s="7">
        <v>1</v>
      </c>
      <c r="AR433" s="82">
        <f t="shared" si="98"/>
        <v>34</v>
      </c>
      <c r="AS433" s="8">
        <f t="shared" si="92"/>
        <v>2.9411764705882353E-2</v>
      </c>
    </row>
    <row r="434" spans="1:45" x14ac:dyDescent="0.2">
      <c r="A434" s="106"/>
      <c r="B434" s="109"/>
      <c r="C434" s="93"/>
      <c r="D434" s="53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43"/>
      <c r="AJ434" s="43"/>
      <c r="AK434" s="27"/>
      <c r="AL434" s="27"/>
      <c r="AM434" s="43"/>
      <c r="AN434" s="43"/>
      <c r="AO434" s="43"/>
      <c r="AP434" s="43"/>
      <c r="AQ434" s="7">
        <f t="shared" si="93"/>
        <v>0</v>
      </c>
      <c r="AR434" s="82">
        <f t="shared" si="98"/>
        <v>34</v>
      </c>
      <c r="AS434" s="8">
        <f t="shared" si="92"/>
        <v>0</v>
      </c>
    </row>
    <row r="435" spans="1:45" x14ac:dyDescent="0.2">
      <c r="A435" s="106"/>
      <c r="B435" s="109"/>
      <c r="C435" s="93"/>
      <c r="D435" s="53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43"/>
      <c r="AJ435" s="43"/>
      <c r="AK435" s="27"/>
      <c r="AL435" s="27"/>
      <c r="AM435" s="43"/>
      <c r="AN435" s="43"/>
      <c r="AO435" s="43"/>
      <c r="AP435" s="43"/>
      <c r="AQ435" s="7">
        <f t="shared" si="93"/>
        <v>0</v>
      </c>
      <c r="AR435" s="82">
        <f t="shared" si="98"/>
        <v>34</v>
      </c>
      <c r="AS435" s="8">
        <f t="shared" si="92"/>
        <v>0</v>
      </c>
    </row>
    <row r="436" spans="1:45" ht="38.25" x14ac:dyDescent="0.2">
      <c r="A436" s="106"/>
      <c r="B436" s="108" t="s">
        <v>34</v>
      </c>
      <c r="C436" s="93">
        <v>11</v>
      </c>
      <c r="D436" s="53"/>
      <c r="E436" s="27"/>
      <c r="F436" s="27"/>
      <c r="G436" s="27"/>
      <c r="H436" s="27"/>
      <c r="I436" s="27"/>
      <c r="J436" s="98" t="s">
        <v>200</v>
      </c>
      <c r="K436" s="27"/>
      <c r="L436" s="27"/>
      <c r="M436" s="27"/>
      <c r="N436" s="27"/>
      <c r="O436" s="27"/>
      <c r="P436" s="27"/>
      <c r="Q436" s="27"/>
      <c r="R436" s="98" t="s">
        <v>198</v>
      </c>
      <c r="S436" s="27"/>
      <c r="T436" s="27"/>
      <c r="U436" s="27"/>
      <c r="V436" s="27"/>
      <c r="W436" s="27"/>
      <c r="X436" s="98" t="s">
        <v>373</v>
      </c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43"/>
      <c r="AJ436" s="184" t="s">
        <v>338</v>
      </c>
      <c r="AK436" s="27"/>
      <c r="AL436" s="27"/>
      <c r="AM436" s="43"/>
      <c r="AN436" s="43"/>
      <c r="AO436" s="43"/>
      <c r="AP436" s="43"/>
      <c r="AQ436" s="7">
        <v>2</v>
      </c>
      <c r="AR436" s="82">
        <f>34*2</f>
        <v>68</v>
      </c>
      <c r="AS436" s="8">
        <f t="shared" si="92"/>
        <v>2.9411764705882353E-2</v>
      </c>
    </row>
    <row r="437" spans="1:45" x14ac:dyDescent="0.2">
      <c r="A437" s="106"/>
      <c r="B437" s="109"/>
      <c r="C437" s="93"/>
      <c r="D437" s="53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43"/>
      <c r="AJ437" s="43"/>
      <c r="AK437" s="27"/>
      <c r="AL437" s="27"/>
      <c r="AM437" s="43"/>
      <c r="AN437" s="43"/>
      <c r="AO437" s="43"/>
      <c r="AP437" s="43"/>
      <c r="AQ437" s="7">
        <f t="shared" si="93"/>
        <v>0</v>
      </c>
      <c r="AR437" s="82">
        <f t="shared" ref="AR437:AR438" si="99">34*2</f>
        <v>68</v>
      </c>
      <c r="AS437" s="8">
        <f t="shared" si="92"/>
        <v>0</v>
      </c>
    </row>
    <row r="438" spans="1:45" x14ac:dyDescent="0.2">
      <c r="A438" s="106"/>
      <c r="B438" s="110"/>
      <c r="C438" s="93"/>
      <c r="D438" s="53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43"/>
      <c r="AJ438" s="43"/>
      <c r="AK438" s="27"/>
      <c r="AL438" s="27"/>
      <c r="AM438" s="43"/>
      <c r="AN438" s="43"/>
      <c r="AO438" s="43"/>
      <c r="AP438" s="43"/>
      <c r="AQ438" s="7">
        <f t="shared" si="93"/>
        <v>0</v>
      </c>
      <c r="AR438" s="82">
        <f t="shared" si="99"/>
        <v>68</v>
      </c>
      <c r="AS438" s="8">
        <f t="shared" si="92"/>
        <v>0</v>
      </c>
    </row>
    <row r="439" spans="1:45" ht="38.25" x14ac:dyDescent="0.2">
      <c r="A439" s="106"/>
      <c r="B439" s="107" t="s">
        <v>37</v>
      </c>
      <c r="C439" s="93">
        <v>11</v>
      </c>
      <c r="D439" s="53"/>
      <c r="E439" s="27"/>
      <c r="F439" s="27"/>
      <c r="G439" s="27"/>
      <c r="H439" s="27"/>
      <c r="I439" s="27"/>
      <c r="J439" s="27"/>
      <c r="K439" s="98" t="s">
        <v>123</v>
      </c>
      <c r="L439" s="27"/>
      <c r="M439" s="27"/>
      <c r="N439" s="27"/>
      <c r="O439" s="27"/>
      <c r="P439" s="27"/>
      <c r="Q439" s="27"/>
      <c r="R439" s="27"/>
      <c r="S439" s="98" t="s">
        <v>146</v>
      </c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98" t="s">
        <v>278</v>
      </c>
      <c r="AI439" s="43"/>
      <c r="AJ439" s="43"/>
      <c r="AK439" s="27"/>
      <c r="AL439" s="27"/>
      <c r="AM439" s="43"/>
      <c r="AN439" s="43"/>
      <c r="AO439" s="43"/>
      <c r="AP439" s="43"/>
      <c r="AQ439" s="7">
        <v>2</v>
      </c>
      <c r="AR439" s="82">
        <f>34*1</f>
        <v>34</v>
      </c>
      <c r="AS439" s="8">
        <f t="shared" si="92"/>
        <v>5.8823529411764705E-2</v>
      </c>
    </row>
    <row r="440" spans="1:45" x14ac:dyDescent="0.2">
      <c r="A440" s="106"/>
      <c r="B440" s="107"/>
      <c r="C440" s="93"/>
      <c r="D440" s="53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43"/>
      <c r="AJ440" s="43"/>
      <c r="AK440" s="27"/>
      <c r="AL440" s="27"/>
      <c r="AM440" s="43"/>
      <c r="AN440" s="43"/>
      <c r="AO440" s="43"/>
      <c r="AP440" s="43"/>
      <c r="AQ440" s="7">
        <f t="shared" si="93"/>
        <v>0</v>
      </c>
      <c r="AR440" s="82">
        <f t="shared" ref="AR440:AR444" si="100">34*1</f>
        <v>34</v>
      </c>
      <c r="AS440" s="8">
        <f t="shared" si="92"/>
        <v>0</v>
      </c>
    </row>
    <row r="441" spans="1:45" x14ac:dyDescent="0.2">
      <c r="A441" s="106"/>
      <c r="B441" s="107"/>
      <c r="C441" s="93"/>
      <c r="D441" s="53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43"/>
      <c r="AJ441" s="43"/>
      <c r="AK441" s="27"/>
      <c r="AL441" s="27"/>
      <c r="AM441" s="43"/>
      <c r="AN441" s="43"/>
      <c r="AO441" s="43"/>
      <c r="AP441" s="43"/>
      <c r="AQ441" s="7">
        <f t="shared" si="93"/>
        <v>0</v>
      </c>
      <c r="AR441" s="82">
        <f t="shared" si="100"/>
        <v>34</v>
      </c>
      <c r="AS441" s="8">
        <f t="shared" si="92"/>
        <v>0</v>
      </c>
    </row>
    <row r="442" spans="1:45" ht="38.25" x14ac:dyDescent="0.2">
      <c r="A442" s="106"/>
      <c r="B442" s="107" t="s">
        <v>29</v>
      </c>
      <c r="C442" s="93">
        <v>11</v>
      </c>
      <c r="D442" s="53"/>
      <c r="E442" s="27"/>
      <c r="F442" s="98" t="s">
        <v>128</v>
      </c>
      <c r="G442" s="27"/>
      <c r="H442" s="27"/>
      <c r="I442" s="27"/>
      <c r="J442" s="27"/>
      <c r="K442" s="27"/>
      <c r="L442" s="27"/>
      <c r="M442" s="27"/>
      <c r="N442" s="98" t="s">
        <v>130</v>
      </c>
      <c r="O442" s="27"/>
      <c r="P442" s="27"/>
      <c r="Q442" s="27"/>
      <c r="R442" s="27"/>
      <c r="S442" s="98" t="s">
        <v>181</v>
      </c>
      <c r="T442" s="27"/>
      <c r="U442" s="27"/>
      <c r="V442" s="98" t="s">
        <v>272</v>
      </c>
      <c r="W442" s="27"/>
      <c r="X442" s="27"/>
      <c r="Y442" s="27"/>
      <c r="Z442" s="98" t="s">
        <v>385</v>
      </c>
      <c r="AA442" s="27"/>
      <c r="AB442" s="27"/>
      <c r="AC442" s="27"/>
      <c r="AD442" s="98" t="s">
        <v>322</v>
      </c>
      <c r="AE442" s="27"/>
      <c r="AF442" s="27"/>
      <c r="AG442" s="27"/>
      <c r="AH442" s="27"/>
      <c r="AI442" s="184" t="s">
        <v>273</v>
      </c>
      <c r="AJ442" s="43"/>
      <c r="AK442" s="27"/>
      <c r="AL442" s="98" t="s">
        <v>304</v>
      </c>
      <c r="AM442" s="43"/>
      <c r="AN442" s="43"/>
      <c r="AO442" s="43"/>
      <c r="AP442" s="43"/>
      <c r="AQ442" s="7">
        <v>2</v>
      </c>
      <c r="AR442" s="82">
        <f t="shared" si="100"/>
        <v>34</v>
      </c>
      <c r="AS442" s="8">
        <f t="shared" si="92"/>
        <v>5.8823529411764705E-2</v>
      </c>
    </row>
    <row r="443" spans="1:45" x14ac:dyDescent="0.2">
      <c r="A443" s="106"/>
      <c r="B443" s="107"/>
      <c r="C443" s="93"/>
      <c r="D443" s="53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43"/>
      <c r="AJ443" s="43"/>
      <c r="AK443" s="27"/>
      <c r="AL443" s="27"/>
      <c r="AM443" s="43"/>
      <c r="AN443" s="43"/>
      <c r="AO443" s="43"/>
      <c r="AP443" s="43"/>
      <c r="AQ443" s="7">
        <f t="shared" si="93"/>
        <v>0</v>
      </c>
      <c r="AR443" s="82">
        <f t="shared" si="100"/>
        <v>34</v>
      </c>
      <c r="AS443" s="8">
        <f t="shared" si="92"/>
        <v>0</v>
      </c>
    </row>
    <row r="444" spans="1:45" x14ac:dyDescent="0.2">
      <c r="A444" s="106"/>
      <c r="B444" s="107"/>
      <c r="C444" s="93"/>
      <c r="D444" s="53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43"/>
      <c r="AJ444" s="43"/>
      <c r="AK444" s="27"/>
      <c r="AL444" s="27"/>
      <c r="AM444" s="43"/>
      <c r="AN444" s="43"/>
      <c r="AO444" s="43"/>
      <c r="AP444" s="43"/>
      <c r="AQ444" s="7">
        <f t="shared" si="93"/>
        <v>0</v>
      </c>
      <c r="AR444" s="82">
        <f t="shared" si="100"/>
        <v>34</v>
      </c>
      <c r="AS444" s="8">
        <f t="shared" si="92"/>
        <v>0</v>
      </c>
    </row>
    <row r="445" spans="1:45" ht="38.25" x14ac:dyDescent="0.2">
      <c r="A445" s="106"/>
      <c r="B445" s="108" t="s">
        <v>28</v>
      </c>
      <c r="C445" s="93">
        <v>11</v>
      </c>
      <c r="D445" s="53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98" t="s">
        <v>207</v>
      </c>
      <c r="Q445" s="27"/>
      <c r="R445" s="27"/>
      <c r="S445" s="27"/>
      <c r="T445" s="27"/>
      <c r="U445" s="27"/>
      <c r="V445" s="27"/>
      <c r="W445" s="98" t="s">
        <v>388</v>
      </c>
      <c r="X445" s="27"/>
      <c r="Y445" s="98" t="s">
        <v>310</v>
      </c>
      <c r="Z445" s="27"/>
      <c r="AA445" s="27"/>
      <c r="AB445" s="27"/>
      <c r="AC445" s="27"/>
      <c r="AD445" s="27"/>
      <c r="AE445" s="27"/>
      <c r="AF445" s="27"/>
      <c r="AG445" s="27"/>
      <c r="AH445" s="98" t="s">
        <v>323</v>
      </c>
      <c r="AI445" s="43"/>
      <c r="AJ445" s="43"/>
      <c r="AK445" s="27"/>
      <c r="AL445" s="27"/>
      <c r="AM445" s="43"/>
      <c r="AN445" s="43"/>
      <c r="AO445" s="43"/>
      <c r="AP445" s="43"/>
      <c r="AQ445" s="7">
        <v>1</v>
      </c>
      <c r="AR445" s="84">
        <f>34*2</f>
        <v>68</v>
      </c>
      <c r="AS445" s="8">
        <f t="shared" si="92"/>
        <v>1.4705882352941176E-2</v>
      </c>
    </row>
    <row r="446" spans="1:45" x14ac:dyDescent="0.2">
      <c r="A446" s="106"/>
      <c r="B446" s="109"/>
      <c r="C446" s="93"/>
      <c r="D446" s="53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43"/>
      <c r="AJ446" s="43"/>
      <c r="AK446" s="27"/>
      <c r="AL446" s="27"/>
      <c r="AM446" s="43"/>
      <c r="AN446" s="43"/>
      <c r="AO446" s="43"/>
      <c r="AP446" s="43"/>
      <c r="AQ446" s="7">
        <f t="shared" si="93"/>
        <v>0</v>
      </c>
      <c r="AR446" s="84">
        <f t="shared" ref="AR446:AR447" si="101">34*2</f>
        <v>68</v>
      </c>
      <c r="AS446" s="8">
        <f t="shared" si="92"/>
        <v>0</v>
      </c>
    </row>
    <row r="447" spans="1:45" x14ac:dyDescent="0.2">
      <c r="A447" s="106"/>
      <c r="B447" s="110"/>
      <c r="C447" s="93"/>
      <c r="D447" s="53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43"/>
      <c r="AJ447" s="43"/>
      <c r="AK447" s="27"/>
      <c r="AL447" s="27"/>
      <c r="AM447" s="43"/>
      <c r="AN447" s="43"/>
      <c r="AO447" s="43"/>
      <c r="AP447" s="43"/>
      <c r="AQ447" s="7">
        <f t="shared" si="93"/>
        <v>0</v>
      </c>
      <c r="AR447" s="84">
        <f t="shared" si="101"/>
        <v>68</v>
      </c>
      <c r="AS447" s="8">
        <f t="shared" si="92"/>
        <v>0</v>
      </c>
    </row>
    <row r="448" spans="1:45" ht="38.25" x14ac:dyDescent="0.2">
      <c r="A448" s="106"/>
      <c r="B448" s="108" t="s">
        <v>32</v>
      </c>
      <c r="C448" s="93">
        <v>11</v>
      </c>
      <c r="D448" s="53"/>
      <c r="E448" s="27"/>
      <c r="F448" s="27"/>
      <c r="G448" s="27"/>
      <c r="H448" s="27"/>
      <c r="I448" s="27"/>
      <c r="J448" s="27"/>
      <c r="K448" s="27"/>
      <c r="L448" s="98" t="s">
        <v>180</v>
      </c>
      <c r="M448" s="27"/>
      <c r="N448" s="27"/>
      <c r="O448" s="27"/>
      <c r="P448" s="27"/>
      <c r="Q448" s="27"/>
      <c r="R448" s="27"/>
      <c r="S448" s="27"/>
      <c r="T448" s="98" t="s">
        <v>179</v>
      </c>
      <c r="U448" s="98" t="s">
        <v>345</v>
      </c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98" t="s">
        <v>369</v>
      </c>
      <c r="AI448" s="43"/>
      <c r="AJ448" s="43"/>
      <c r="AK448" s="27"/>
      <c r="AL448" s="98" t="s">
        <v>324</v>
      </c>
      <c r="AM448" s="43"/>
      <c r="AN448" s="43"/>
      <c r="AO448" s="43"/>
      <c r="AP448" s="43"/>
      <c r="AQ448" s="7">
        <v>2</v>
      </c>
      <c r="AR448" s="84">
        <f>34*1.5</f>
        <v>51</v>
      </c>
      <c r="AS448" s="8">
        <f t="shared" si="92"/>
        <v>3.9215686274509803E-2</v>
      </c>
    </row>
    <row r="449" spans="1:45" x14ac:dyDescent="0.2">
      <c r="A449" s="106"/>
      <c r="B449" s="109"/>
      <c r="C449" s="93"/>
      <c r="D449" s="53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43"/>
      <c r="AJ449" s="43"/>
      <c r="AK449" s="27"/>
      <c r="AL449" s="27"/>
      <c r="AM449" s="43"/>
      <c r="AN449" s="43"/>
      <c r="AO449" s="43"/>
      <c r="AP449" s="43"/>
      <c r="AQ449" s="7">
        <f t="shared" si="93"/>
        <v>0</v>
      </c>
      <c r="AR449" s="84">
        <f t="shared" ref="AR449:AR450" si="102">34*1.5</f>
        <v>51</v>
      </c>
      <c r="AS449" s="8">
        <f t="shared" si="92"/>
        <v>0</v>
      </c>
    </row>
    <row r="450" spans="1:45" x14ac:dyDescent="0.2">
      <c r="A450" s="106"/>
      <c r="B450" s="110"/>
      <c r="C450" s="93"/>
      <c r="D450" s="53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43"/>
      <c r="AJ450" s="43"/>
      <c r="AK450" s="27"/>
      <c r="AL450" s="27"/>
      <c r="AM450" s="43"/>
      <c r="AN450" s="43"/>
      <c r="AO450" s="43"/>
      <c r="AP450" s="43"/>
      <c r="AQ450" s="7">
        <f t="shared" si="93"/>
        <v>0</v>
      </c>
      <c r="AR450" s="84">
        <f t="shared" si="102"/>
        <v>51</v>
      </c>
      <c r="AS450" s="8">
        <f t="shared" si="92"/>
        <v>0</v>
      </c>
    </row>
    <row r="451" spans="1:45" ht="38.25" x14ac:dyDescent="0.2">
      <c r="A451" s="106"/>
      <c r="B451" s="108" t="s">
        <v>30</v>
      </c>
      <c r="C451" s="93">
        <v>11</v>
      </c>
      <c r="D451" s="53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98" t="s">
        <v>193</v>
      </c>
      <c r="S451" s="27"/>
      <c r="T451" s="27"/>
      <c r="U451" s="27"/>
      <c r="V451" s="27"/>
      <c r="W451" s="27"/>
      <c r="X451" s="27"/>
      <c r="Y451" s="27"/>
      <c r="Z451" s="27"/>
      <c r="AA451" s="27"/>
      <c r="AB451" s="98" t="s">
        <v>269</v>
      </c>
      <c r="AC451" s="27"/>
      <c r="AD451" s="27"/>
      <c r="AE451" s="27"/>
      <c r="AF451" s="27"/>
      <c r="AG451" s="27"/>
      <c r="AH451" s="27"/>
      <c r="AI451" s="43"/>
      <c r="AJ451" s="43"/>
      <c r="AK451" s="27"/>
      <c r="AL451" s="98" t="s">
        <v>301</v>
      </c>
      <c r="AM451" s="43"/>
      <c r="AN451" s="43"/>
      <c r="AO451" s="43"/>
      <c r="AP451" s="43"/>
      <c r="AQ451" s="7">
        <v>1</v>
      </c>
      <c r="AR451" s="82">
        <f>34*1</f>
        <v>34</v>
      </c>
      <c r="AS451" s="8">
        <f t="shared" si="92"/>
        <v>2.9411764705882353E-2</v>
      </c>
    </row>
    <row r="452" spans="1:45" x14ac:dyDescent="0.2">
      <c r="A452" s="106"/>
      <c r="B452" s="109"/>
      <c r="C452" s="93"/>
      <c r="D452" s="53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43"/>
      <c r="AJ452" s="43"/>
      <c r="AK452" s="27"/>
      <c r="AL452" s="27"/>
      <c r="AM452" s="43"/>
      <c r="AN452" s="43"/>
      <c r="AO452" s="43"/>
      <c r="AP452" s="43"/>
      <c r="AQ452" s="7">
        <f t="shared" si="93"/>
        <v>0</v>
      </c>
      <c r="AR452" s="82">
        <f t="shared" ref="AR452:AR456" si="103">34*1</f>
        <v>34</v>
      </c>
      <c r="AS452" s="8">
        <f t="shared" si="92"/>
        <v>0</v>
      </c>
    </row>
    <row r="453" spans="1:45" x14ac:dyDescent="0.2">
      <c r="A453" s="106"/>
      <c r="B453" s="110"/>
      <c r="C453" s="93"/>
      <c r="D453" s="53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43"/>
      <c r="AJ453" s="43"/>
      <c r="AK453" s="27"/>
      <c r="AL453" s="27"/>
      <c r="AM453" s="43"/>
      <c r="AN453" s="43"/>
      <c r="AO453" s="43"/>
      <c r="AP453" s="43"/>
      <c r="AQ453" s="7">
        <f t="shared" si="93"/>
        <v>0</v>
      </c>
      <c r="AR453" s="82">
        <f t="shared" si="103"/>
        <v>34</v>
      </c>
      <c r="AS453" s="8">
        <f t="shared" si="92"/>
        <v>0</v>
      </c>
    </row>
    <row r="454" spans="1:45" x14ac:dyDescent="0.2">
      <c r="A454" s="106"/>
      <c r="B454" s="107" t="s">
        <v>87</v>
      </c>
      <c r="C454" s="93">
        <v>11</v>
      </c>
      <c r="D454" s="53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43"/>
      <c r="AJ454" s="43"/>
      <c r="AK454" s="27"/>
      <c r="AL454" s="27"/>
      <c r="AM454" s="43"/>
      <c r="AN454" s="43"/>
      <c r="AO454" s="43"/>
      <c r="AP454" s="43"/>
      <c r="AQ454" s="7">
        <f t="shared" si="93"/>
        <v>0</v>
      </c>
      <c r="AR454" s="82">
        <f t="shared" si="103"/>
        <v>34</v>
      </c>
      <c r="AS454" s="8">
        <f t="shared" si="92"/>
        <v>0</v>
      </c>
    </row>
    <row r="455" spans="1:45" x14ac:dyDescent="0.2">
      <c r="A455" s="106"/>
      <c r="B455" s="107"/>
      <c r="C455" s="93"/>
      <c r="D455" s="53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43"/>
      <c r="AJ455" s="43"/>
      <c r="AK455" s="27"/>
      <c r="AL455" s="27"/>
      <c r="AM455" s="43"/>
      <c r="AN455" s="43"/>
      <c r="AO455" s="43"/>
      <c r="AP455" s="43"/>
      <c r="AQ455" s="7">
        <f t="shared" si="93"/>
        <v>0</v>
      </c>
      <c r="AR455" s="82">
        <f t="shared" si="103"/>
        <v>34</v>
      </c>
      <c r="AS455" s="8">
        <f t="shared" si="92"/>
        <v>0</v>
      </c>
    </row>
    <row r="456" spans="1:45" x14ac:dyDescent="0.2">
      <c r="A456" s="106"/>
      <c r="B456" s="107"/>
      <c r="C456" s="93"/>
      <c r="D456" s="53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43"/>
      <c r="AJ456" s="43"/>
      <c r="AK456" s="27"/>
      <c r="AL456" s="27"/>
      <c r="AM456" s="43"/>
      <c r="AN456" s="43"/>
      <c r="AO456" s="43"/>
      <c r="AP456" s="43"/>
      <c r="AQ456" s="7">
        <f t="shared" si="93"/>
        <v>0</v>
      </c>
      <c r="AR456" s="82">
        <f t="shared" si="103"/>
        <v>34</v>
      </c>
      <c r="AS456" s="8">
        <f t="shared" si="92"/>
        <v>0</v>
      </c>
    </row>
    <row r="457" spans="1:45" x14ac:dyDescent="0.2">
      <c r="A457" s="106"/>
      <c r="B457" s="107" t="s">
        <v>71</v>
      </c>
      <c r="C457" s="93">
        <v>11</v>
      </c>
      <c r="D457" s="53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43"/>
      <c r="AJ457" s="43"/>
      <c r="AK457" s="27"/>
      <c r="AL457" s="27"/>
      <c r="AM457" s="43"/>
      <c r="AN457" s="43"/>
      <c r="AO457" s="43"/>
      <c r="AP457" s="43"/>
      <c r="AQ457" s="7">
        <f t="shared" si="93"/>
        <v>0</v>
      </c>
      <c r="AR457" s="82">
        <f>34*2</f>
        <v>68</v>
      </c>
      <c r="AS457" s="8">
        <f t="shared" si="92"/>
        <v>0</v>
      </c>
    </row>
    <row r="458" spans="1:45" x14ac:dyDescent="0.2">
      <c r="A458" s="106"/>
      <c r="B458" s="107"/>
      <c r="C458" s="93"/>
      <c r="D458" s="53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43"/>
      <c r="AJ458" s="43"/>
      <c r="AK458" s="27"/>
      <c r="AL458" s="27"/>
      <c r="AM458" s="43"/>
      <c r="AN458" s="43"/>
      <c r="AO458" s="43"/>
      <c r="AP458" s="43"/>
      <c r="AQ458" s="7">
        <f t="shared" si="93"/>
        <v>0</v>
      </c>
      <c r="AR458" s="82">
        <f t="shared" ref="AR458:AR459" si="104">34*2</f>
        <v>68</v>
      </c>
      <c r="AS458" s="8">
        <f t="shared" si="92"/>
        <v>0</v>
      </c>
    </row>
    <row r="459" spans="1:45" x14ac:dyDescent="0.2">
      <c r="A459" s="106"/>
      <c r="B459" s="107"/>
      <c r="C459" s="93"/>
      <c r="D459" s="53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43"/>
      <c r="AJ459" s="43"/>
      <c r="AK459" s="27"/>
      <c r="AL459" s="27"/>
      <c r="AM459" s="43"/>
      <c r="AN459" s="43"/>
      <c r="AO459" s="43"/>
      <c r="AP459" s="43"/>
      <c r="AQ459" s="7">
        <f t="shared" si="93"/>
        <v>0</v>
      </c>
      <c r="AR459" s="82">
        <f t="shared" si="104"/>
        <v>68</v>
      </c>
      <c r="AS459" s="8">
        <f t="shared" si="92"/>
        <v>0</v>
      </c>
    </row>
    <row r="460" spans="1:45" ht="18.75" customHeight="1" x14ac:dyDescent="0.2">
      <c r="A460" s="68"/>
      <c r="B460" s="69"/>
      <c r="C460" s="69"/>
      <c r="D460" s="69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  <c r="AA460" s="67"/>
      <c r="AB460" s="67"/>
      <c r="AC460" s="67"/>
      <c r="AD460" s="67"/>
      <c r="AE460" s="67"/>
      <c r="AF460" s="67"/>
      <c r="AG460" s="67"/>
      <c r="AH460" s="67"/>
      <c r="AI460" s="67"/>
      <c r="AJ460" s="67"/>
      <c r="AK460" s="67"/>
      <c r="AL460" s="67"/>
      <c r="AM460" s="68"/>
      <c r="AN460" s="68"/>
      <c r="AO460" s="68"/>
      <c r="AP460" s="68"/>
      <c r="AQ460" s="68"/>
      <c r="AR460" s="68"/>
      <c r="AS460" s="68"/>
    </row>
  </sheetData>
  <mergeCells count="341">
    <mergeCell ref="G3:W3"/>
    <mergeCell ref="G5:W7"/>
    <mergeCell ref="B415:B417"/>
    <mergeCell ref="B418:B420"/>
    <mergeCell ref="B421:B423"/>
    <mergeCell ref="B424:B426"/>
    <mergeCell ref="B427:B429"/>
    <mergeCell ref="B430:B432"/>
    <mergeCell ref="B21:B23"/>
    <mergeCell ref="B24:B26"/>
    <mergeCell ref="B27:B29"/>
    <mergeCell ref="B30:B32"/>
    <mergeCell ref="B33:B35"/>
    <mergeCell ref="E308:AP308"/>
    <mergeCell ref="I134:L134"/>
    <mergeCell ref="X134:AA134"/>
    <mergeCell ref="AB134:AD134"/>
    <mergeCell ref="AE134:AI134"/>
    <mergeCell ref="AJ134:AL134"/>
    <mergeCell ref="AM134:AP134"/>
    <mergeCell ref="AP4:AQ4"/>
    <mergeCell ref="AQ308:AQ310"/>
    <mergeCell ref="X3:AB3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R170:AR172"/>
    <mergeCell ref="AS170:AS172"/>
    <mergeCell ref="A171:C172"/>
    <mergeCell ref="E171:H171"/>
    <mergeCell ref="I171:L171"/>
    <mergeCell ref="M171:P171"/>
    <mergeCell ref="Q171:T171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4:P134"/>
    <mergeCell ref="Q134:T134"/>
    <mergeCell ref="U134:W134"/>
    <mergeCell ref="E134:H134"/>
    <mergeCell ref="AJ171:AL171"/>
    <mergeCell ref="AR207:AR209"/>
    <mergeCell ref="AS207:AS209"/>
    <mergeCell ref="A208:C209"/>
    <mergeCell ref="E208:H208"/>
    <mergeCell ref="I208:L208"/>
    <mergeCell ref="M208:P208"/>
    <mergeCell ref="Q208:T208"/>
    <mergeCell ref="U208:W208"/>
    <mergeCell ref="X208:AA208"/>
    <mergeCell ref="AB208:AD208"/>
    <mergeCell ref="AE208:AI208"/>
    <mergeCell ref="AJ208:AL208"/>
    <mergeCell ref="AM208:AP208"/>
    <mergeCell ref="A207:D207"/>
    <mergeCell ref="E207:AP207"/>
    <mergeCell ref="AQ207:AQ209"/>
    <mergeCell ref="AR256:AR258"/>
    <mergeCell ref="AS256:AS258"/>
    <mergeCell ref="A257:C258"/>
    <mergeCell ref="E257:H257"/>
    <mergeCell ref="I257:L257"/>
    <mergeCell ref="M257:P257"/>
    <mergeCell ref="Q257:T257"/>
    <mergeCell ref="U257:W257"/>
    <mergeCell ref="X257:AA257"/>
    <mergeCell ref="AB257:AD257"/>
    <mergeCell ref="AE257:AI257"/>
    <mergeCell ref="AJ257:AL257"/>
    <mergeCell ref="AM257:AP257"/>
    <mergeCell ref="A256:D256"/>
    <mergeCell ref="E256:AP256"/>
    <mergeCell ref="AQ256:AQ258"/>
    <mergeCell ref="AR308:AR310"/>
    <mergeCell ref="AS308:AS310"/>
    <mergeCell ref="A309:C310"/>
    <mergeCell ref="E309:H309"/>
    <mergeCell ref="I309:L309"/>
    <mergeCell ref="M309:P309"/>
    <mergeCell ref="A259:A306"/>
    <mergeCell ref="AM309:AP309"/>
    <mergeCell ref="B268:B270"/>
    <mergeCell ref="B271:B273"/>
    <mergeCell ref="B274:B276"/>
    <mergeCell ref="B277:B279"/>
    <mergeCell ref="B280:B282"/>
    <mergeCell ref="B283:B285"/>
    <mergeCell ref="B286:B288"/>
    <mergeCell ref="B262:B264"/>
    <mergeCell ref="B265:B267"/>
    <mergeCell ref="B304:B306"/>
    <mergeCell ref="A308:D308"/>
    <mergeCell ref="AS360:AS362"/>
    <mergeCell ref="E361:H361"/>
    <mergeCell ref="I361:L361"/>
    <mergeCell ref="M361:P361"/>
    <mergeCell ref="Q361:T361"/>
    <mergeCell ref="A311:A358"/>
    <mergeCell ref="Q309:T309"/>
    <mergeCell ref="U309:W309"/>
    <mergeCell ref="X309:AA309"/>
    <mergeCell ref="AB309:AD309"/>
    <mergeCell ref="AE309:AI309"/>
    <mergeCell ref="AJ309:AL309"/>
    <mergeCell ref="U361:W361"/>
    <mergeCell ref="X361:AA361"/>
    <mergeCell ref="AB361:AD361"/>
    <mergeCell ref="AE361:AI361"/>
    <mergeCell ref="AJ361:AL361"/>
    <mergeCell ref="AM361:AP361"/>
    <mergeCell ref="E360:AP360"/>
    <mergeCell ref="AQ360:AQ362"/>
    <mergeCell ref="AR360:AR362"/>
    <mergeCell ref="B311:B313"/>
    <mergeCell ref="B314:B316"/>
    <mergeCell ref="B317:B319"/>
    <mergeCell ref="AS412:AS414"/>
    <mergeCell ref="E413:H413"/>
    <mergeCell ref="I413:L413"/>
    <mergeCell ref="M413:P413"/>
    <mergeCell ref="Q413:T413"/>
    <mergeCell ref="U413:W413"/>
    <mergeCell ref="X413:AA413"/>
    <mergeCell ref="AB413:AD413"/>
    <mergeCell ref="E412:AP412"/>
    <mergeCell ref="AQ412:AQ414"/>
    <mergeCell ref="AE413:AI413"/>
    <mergeCell ref="AJ413:AL413"/>
    <mergeCell ref="AM413:AP413"/>
    <mergeCell ref="A415:A459"/>
    <mergeCell ref="AR412:AR414"/>
    <mergeCell ref="B433:B435"/>
    <mergeCell ref="B436:B438"/>
    <mergeCell ref="B439:B441"/>
    <mergeCell ref="B442:B444"/>
    <mergeCell ref="B445:B447"/>
    <mergeCell ref="B448:B450"/>
    <mergeCell ref="B451:B453"/>
    <mergeCell ref="B454:B456"/>
    <mergeCell ref="B457:B459"/>
    <mergeCell ref="A413:C414"/>
    <mergeCell ref="A412:D412"/>
    <mergeCell ref="B4:C4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B100:AD100"/>
    <mergeCell ref="AE100:AI100"/>
    <mergeCell ref="AJ100:AL100"/>
    <mergeCell ref="AM100:AP100"/>
    <mergeCell ref="AR68:AR70"/>
    <mergeCell ref="AS68:AS70"/>
    <mergeCell ref="A69:B70"/>
    <mergeCell ref="C69:C70"/>
    <mergeCell ref="E69:H69"/>
    <mergeCell ref="I69:L69"/>
    <mergeCell ref="M69:P69"/>
    <mergeCell ref="A12:A35"/>
    <mergeCell ref="B12:B14"/>
    <mergeCell ref="B15:B17"/>
    <mergeCell ref="B18:B20"/>
    <mergeCell ref="AC3:AM5"/>
    <mergeCell ref="A7:B7"/>
    <mergeCell ref="C7:D7"/>
    <mergeCell ref="A169:D169"/>
    <mergeCell ref="B157:B159"/>
    <mergeCell ref="B160:B162"/>
    <mergeCell ref="B163:B165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42:B144"/>
    <mergeCell ref="E133:AP133"/>
    <mergeCell ref="AN3:AO5"/>
    <mergeCell ref="A40:A66"/>
    <mergeCell ref="B40:B42"/>
    <mergeCell ref="AP5:AQ5"/>
    <mergeCell ref="X6:AB6"/>
    <mergeCell ref="AQ133:AQ135"/>
    <mergeCell ref="AQ68:AQ70"/>
    <mergeCell ref="AQ99:AQ101"/>
    <mergeCell ref="U171:W171"/>
    <mergeCell ref="X171:AA171"/>
    <mergeCell ref="AB171:AD171"/>
    <mergeCell ref="AE171:AI171"/>
    <mergeCell ref="AQ170:AQ172"/>
    <mergeCell ref="AQ37:AQ39"/>
    <mergeCell ref="AM171:AP171"/>
    <mergeCell ref="A210:A254"/>
    <mergeCell ref="B213:B215"/>
    <mergeCell ref="B216:B218"/>
    <mergeCell ref="A173:A205"/>
    <mergeCell ref="B173:B17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B55:B57"/>
    <mergeCell ref="B58:B60"/>
    <mergeCell ref="B61:B63"/>
    <mergeCell ref="B64:B66"/>
    <mergeCell ref="B92:B94"/>
    <mergeCell ref="A133:D133"/>
    <mergeCell ref="A170:D170"/>
    <mergeCell ref="E170:AP170"/>
    <mergeCell ref="A71:A97"/>
    <mergeCell ref="B71:B73"/>
    <mergeCell ref="B74:B76"/>
    <mergeCell ref="B77:B79"/>
    <mergeCell ref="B80:B82"/>
    <mergeCell ref="A134:C135"/>
    <mergeCell ref="B83:B85"/>
    <mergeCell ref="B86:B88"/>
    <mergeCell ref="B89:B91"/>
    <mergeCell ref="B95:B97"/>
    <mergeCell ref="B105:B107"/>
    <mergeCell ref="B176:B178"/>
    <mergeCell ref="B179:B181"/>
    <mergeCell ref="B182:B184"/>
    <mergeCell ref="B200:B202"/>
    <mergeCell ref="B203:B205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B185:B187"/>
    <mergeCell ref="B188:B190"/>
    <mergeCell ref="B191:B193"/>
    <mergeCell ref="B194:B196"/>
    <mergeCell ref="B197:B199"/>
    <mergeCell ref="B341:B343"/>
    <mergeCell ref="B344:B346"/>
    <mergeCell ref="B347:B349"/>
    <mergeCell ref="B350:B352"/>
    <mergeCell ref="B353:B355"/>
    <mergeCell ref="B356:B358"/>
    <mergeCell ref="B252:B254"/>
    <mergeCell ref="B259:B261"/>
    <mergeCell ref="B289:B291"/>
    <mergeCell ref="B292:B294"/>
    <mergeCell ref="B295:B297"/>
    <mergeCell ref="B298:B300"/>
    <mergeCell ref="B301:B303"/>
    <mergeCell ref="B320:B322"/>
    <mergeCell ref="B323:B325"/>
    <mergeCell ref="A363:A410"/>
    <mergeCell ref="B390:B392"/>
    <mergeCell ref="B393:B395"/>
    <mergeCell ref="B396:B398"/>
    <mergeCell ref="B399:B401"/>
    <mergeCell ref="B402:B404"/>
    <mergeCell ref="B405:B407"/>
    <mergeCell ref="B408:B410"/>
    <mergeCell ref="B326:B328"/>
    <mergeCell ref="B329:B331"/>
    <mergeCell ref="B332:B334"/>
    <mergeCell ref="B335:B337"/>
    <mergeCell ref="B363:B365"/>
    <mergeCell ref="B366:B368"/>
    <mergeCell ref="B369:B371"/>
    <mergeCell ref="B372:B374"/>
    <mergeCell ref="B375:B377"/>
    <mergeCell ref="B378:B380"/>
    <mergeCell ref="B381:B383"/>
    <mergeCell ref="B384:B386"/>
    <mergeCell ref="B387:B389"/>
    <mergeCell ref="A361:C362"/>
    <mergeCell ref="A360:D360"/>
    <mergeCell ref="B338:B340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07" max="16383" man="1"/>
    <brk id="359" max="50" man="1"/>
    <brk id="41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Школа</cp:lastModifiedBy>
  <cp:lastPrinted>2025-07-31T04:29:37Z</cp:lastPrinted>
  <dcterms:created xsi:type="dcterms:W3CDTF">2024-09-28T08:38:22Z</dcterms:created>
  <dcterms:modified xsi:type="dcterms:W3CDTF">2026-01-12T10:08:58Z</dcterms:modified>
</cp:coreProperties>
</file>